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codeName="ThisWorkbook" defaultThemeVersion="124226"/>
  <xr:revisionPtr revIDLastSave="0" documentId="11_585AC70D426E2FDCC020C5A8AD2F091DE1E4EAB6" xr6:coauthVersionLast="47" xr6:coauthVersionMax="47" xr10:uidLastSave="{00000000-0000-0000-0000-000000000000}"/>
  <bookViews>
    <workbookView xWindow="360" yWindow="320" windowWidth="13020" windowHeight="7410" xr2:uid="{00000000-000D-0000-FFFF-FFFF00000000}"/>
  </bookViews>
  <sheets>
    <sheet name="t1" sheetId="32" r:id="rId1"/>
    <sheet name="f1" sheetId="33" r:id="rId2"/>
    <sheet name="t2" sheetId="31" r:id="rId3"/>
    <sheet name="t3" sheetId="41" r:id="rId4"/>
    <sheet name="t4" sheetId="39" r:id="rId5"/>
    <sheet name="t5" sheetId="42" r:id="rId6"/>
    <sheet name="t6" sheetId="34" r:id="rId7"/>
    <sheet name="t7" sheetId="35" r:id="rId8"/>
    <sheet name="t8" sheetId="37" r:id="rId9"/>
    <sheet name="t9" sheetId="38" r:id="rId10"/>
    <sheet name="t10" sheetId="40" r:id="rId11"/>
    <sheet name="t11" sheetId="36" r:id="rId12"/>
  </sheets>
  <externalReferences>
    <externalReference r:id="rId13"/>
    <externalReference r:id="rId14"/>
  </externalReferences>
  <definedNames>
    <definedName name="_Key1" hidden="1">#REF!</definedName>
    <definedName name="_Order1" hidden="1">255</definedName>
    <definedName name="_Regression_Int" hidden="1">1</definedName>
    <definedName name="_Sort" hidden="1">#REF!</definedName>
    <definedName name="Anno">'[1]1.01.1'!$C$3</definedName>
    <definedName name="Area_stampa_MI">#REF!</definedName>
    <definedName name="f_abruzzo">[2]Abruzzo!#REF!</definedName>
    <definedName name="f_basilicata">[2]Basilicata!#REF!</definedName>
    <definedName name="f_bolzano">[2]Bolzano!#REF!</definedName>
    <definedName name="f_calabria">[2]Calabria!#REF!</definedName>
    <definedName name="f_campania">[2]Campania!#REF!</definedName>
    <definedName name="f_centro">[2]Centro!#REF!</definedName>
    <definedName name="f_emiliaromagna">'[2]Emilia Romagna'!#REF!</definedName>
    <definedName name="f_friuli">[2]Friuli!#REF!</definedName>
    <definedName name="f_italia">[2]ITALIA!#REF!</definedName>
    <definedName name="f_lazio">[2]Lazio!#REF!</definedName>
    <definedName name="f_liguria">[2]Liguria!#REF!</definedName>
    <definedName name="f_lombardia">[2]Lombardia!#REF!</definedName>
    <definedName name="f_marche">[2]Marche!#REF!</definedName>
    <definedName name="f_mezzogiorno">[2]Mezzogiorno!#REF!</definedName>
    <definedName name="f_molise">[2]Molise!#REF!</definedName>
    <definedName name="f_nord">[2]Nord!#REF!</definedName>
    <definedName name="f_nordest">'[2]Nord-Est'!#REF!</definedName>
    <definedName name="f_nordovest">'[2]Nord-Ovest'!#REF!</definedName>
    <definedName name="f_piemonte">[2]Piemonte!#REF!</definedName>
    <definedName name="f_puglia">[2]Puglia!#REF!</definedName>
    <definedName name="f_sardegna">[2]Sardegna!#REF!</definedName>
    <definedName name="f_sicilia">[2]Sicilia!#REF!</definedName>
    <definedName name="f_toscana">[2]Toscana!#REF!</definedName>
    <definedName name="f_trentino">[2]Trentino!#REF!</definedName>
    <definedName name="f_trento">[2]Trento!#REF!</definedName>
    <definedName name="f_umbria">[2]Umbria!#REF!</definedName>
    <definedName name="f_valleaosta">'[2]Valle d''Aosta'!#REF!</definedName>
    <definedName name="f_veneto">[2]Veneto!#REF!</definedName>
    <definedName name="g">[2]Veneto!#REF!</definedName>
    <definedName name="m_abruzzo">[2]Abruzzo!#REF!</definedName>
    <definedName name="m_basilicata">[2]Basilicata!#REF!</definedName>
    <definedName name="m_bolzano">[2]Bolzano!#REF!</definedName>
    <definedName name="m_calabria">[2]Calabria!#REF!</definedName>
    <definedName name="m_campania">[2]Campania!#REF!</definedName>
    <definedName name="m_centro">[2]Centro!#REF!</definedName>
    <definedName name="m_emiliaromagna">'[2]Emilia Romagna'!#REF!</definedName>
    <definedName name="m_friuli">[2]Friuli!#REF!</definedName>
    <definedName name="m_italia">[2]ITALIA!#REF!</definedName>
    <definedName name="m_lazio">[2]Lazio!#REF!</definedName>
    <definedName name="m_liguria">[2]Liguria!#REF!</definedName>
    <definedName name="m_lombardia">[2]Lombardia!#REF!</definedName>
    <definedName name="m_marche">[2]Marche!#REF!</definedName>
    <definedName name="m_mezzogiorno">[2]Mezzogiorno!#REF!</definedName>
    <definedName name="m_molise">[2]Molise!#REF!</definedName>
    <definedName name="m_nord">[2]Nord!#REF!</definedName>
    <definedName name="m_nordest">'[2]Nord-Est'!#REF!</definedName>
    <definedName name="m_nordovest">'[2]Nord-Ovest'!#REF!</definedName>
    <definedName name="m_piemonte">[2]Piemonte!#REF!</definedName>
    <definedName name="m_puglia">[2]Puglia!#REF!</definedName>
    <definedName name="m_sardegna">[2]Sardegna!#REF!</definedName>
    <definedName name="m_sicilia">[2]Sicilia!#REF!</definedName>
    <definedName name="m_toscana">[2]Toscana!#REF!</definedName>
    <definedName name="m_trentino">[2]Trentino!#REF!</definedName>
    <definedName name="m_trento">[2]Trento!#REF!</definedName>
    <definedName name="m_umbria">[2]Umbria!#REF!</definedName>
    <definedName name="m_valleaosta">'[2]Valle d''Aosta'!#REF!</definedName>
    <definedName name="m_veneto">[2]Veneto!#REF!</definedName>
    <definedName name="print">#REF!</definedName>
    <definedName name="Print_Area_MI">#REF!</definedName>
    <definedName name="PRODOTTI">#REF!</definedName>
    <definedName name="q">[2]Puglia!#REF!</definedName>
    <definedName name="Query2" localSheetId="2">#REF!</definedName>
    <definedName name="Query2">#REF!</definedName>
    <definedName name="qw">[2]Umbria!#REF!</definedName>
    <definedName name="REGIONI" localSheetId="2">#REF!</definedName>
    <definedName name="REGIONI">#REF!</definedName>
    <definedName name="_xlnm.Recorder">#REF!</definedName>
    <definedName name="Tav_1_1_CENTRO">#REF!</definedName>
    <definedName name="Tav_1_1_ITALIA">#REF!</definedName>
    <definedName name="Tav_1_1_MEZZOGIORNO">#REF!</definedName>
    <definedName name="Tav_1_1_NE">#REF!</definedName>
    <definedName name="Tav_1_1_NO">#REF!</definedName>
    <definedName name="Tav_1_1_NORD">#REF!</definedName>
    <definedName name="Tav_2_1_CENTRO">#REF!</definedName>
    <definedName name="Tav_2_1_ITALIA">#REF!</definedName>
    <definedName name="Tav_2_1_MEZZOGIORNO">#REF!</definedName>
    <definedName name="Tav_2_1_NE">#REF!</definedName>
    <definedName name="Tav_2_1_NO">#REF!</definedName>
    <definedName name="Tav_2_1_NORD">#REF!</definedName>
    <definedName name="Tav_3_2_CENTRO">#REF!</definedName>
    <definedName name="Tav_3_2_ITALIA">#REF!</definedName>
    <definedName name="Tav_3_2_MEZZOGIORNO">#REF!</definedName>
    <definedName name="Tav_3_2_NE">#REF!</definedName>
    <definedName name="Tav_3_2_NO">#REF!</definedName>
    <definedName name="Tav_3_2_NORD">#REF!</definedName>
    <definedName name="Tav_3_24_CENTRO">#REF!</definedName>
    <definedName name="Tav_3_24_ITALIA">#REF!</definedName>
    <definedName name="Tav_3_24_MEZZOGIORNO">#REF!</definedName>
    <definedName name="Tav_3_24_NE">#REF!</definedName>
    <definedName name="Tav_3_24_NO">#REF!</definedName>
    <definedName name="Tav_3_24_NORD">#REF!</definedName>
    <definedName name="Tav_3_25_CENTRO">#REF!</definedName>
    <definedName name="Tav_3_25_ITALIA">#REF!</definedName>
    <definedName name="Tav_3_25_MEZZOGIORNO">#REF!</definedName>
    <definedName name="Tav_3_25_NE">#REF!</definedName>
    <definedName name="Tav_3_25_NO">#REF!</definedName>
    <definedName name="Tav_3_25_NORD">#REF!</definedName>
    <definedName name="Tav_3_3_CENTRO">#REF!</definedName>
    <definedName name="Tav_3_3_ITALIA">#REF!</definedName>
    <definedName name="Tav_3_3_MEZZOGIORNO">#REF!</definedName>
    <definedName name="Tav_3_3_NE">#REF!</definedName>
    <definedName name="Tav_3_3_NO">#REF!</definedName>
    <definedName name="Tav_3_3_NORD">#REF!</definedName>
    <definedName name="Tav_3_8_CENTRO">#REF!</definedName>
    <definedName name="Tav_3_8_ITALIA">#REF!</definedName>
    <definedName name="Tav_3_8_MEZZOGIORNO">#REF!</definedName>
    <definedName name="Tav_3_8_NE">#REF!</definedName>
    <definedName name="Tav_3_8_NO">#REF!</definedName>
    <definedName name="Tav_3_8_NORD">#REF!</definedName>
    <definedName name="Tav_4_4_CENTRO">#REF!</definedName>
    <definedName name="Tav_4_4_ITALIA">#REF!</definedName>
    <definedName name="Tav_4_4_MEZZOGIORNO">#REF!</definedName>
    <definedName name="Tav_4_4_NE">#REF!</definedName>
    <definedName name="Tav_4_4_NO">#REF!</definedName>
    <definedName name="Tav_4_4_NORD">#REF!</definedName>
    <definedName name="Tav_4_5_CENTRO">#REF!</definedName>
    <definedName name="Tav_4_5_ITALIA">#REF!</definedName>
    <definedName name="Tav_4_5_MEZZOGIORNO">#REF!</definedName>
    <definedName name="Tav_4_5_NE">#REF!</definedName>
    <definedName name="Tav_4_5_NO">#REF!</definedName>
    <definedName name="Tav_4_5_NORD">#REF!</definedName>
    <definedName name="Tav_4_6_CENTRO">#REF!</definedName>
    <definedName name="Tav_4_6_ITALIA">#REF!</definedName>
    <definedName name="Tav_4_6_MEZZOGIORNO">#REF!</definedName>
    <definedName name="Tav_4_6_NE">#REF!</definedName>
    <definedName name="Tav_4_6_NO">#REF!</definedName>
    <definedName name="Tav_4_6_NORD">#REF!</definedName>
    <definedName name="Totale_Generale">#REF!</definedName>
    <definedName name="VALORI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42" l="1"/>
  <c r="E22" i="42"/>
  <c r="C22" i="42"/>
  <c r="B22" i="42"/>
  <c r="I21" i="42"/>
  <c r="H21" i="42"/>
  <c r="I20" i="42"/>
  <c r="H20" i="42"/>
  <c r="I19" i="42"/>
  <c r="H19" i="42"/>
  <c r="I18" i="42"/>
  <c r="H18" i="42"/>
  <c r="I17" i="42"/>
  <c r="H17" i="42"/>
  <c r="I16" i="42"/>
  <c r="H16" i="42"/>
  <c r="I15" i="42"/>
  <c r="H15" i="42"/>
  <c r="I14" i="42"/>
  <c r="H14" i="42"/>
  <c r="I13" i="42"/>
  <c r="H13" i="42"/>
  <c r="I12" i="42"/>
  <c r="H12" i="42"/>
  <c r="I11" i="42"/>
  <c r="H11" i="42"/>
  <c r="I10" i="42"/>
  <c r="H10" i="42"/>
  <c r="I9" i="42"/>
  <c r="H9" i="42"/>
  <c r="I8" i="42"/>
  <c r="H8" i="42"/>
  <c r="I7" i="42"/>
  <c r="H7" i="42"/>
  <c r="I6" i="42"/>
  <c r="H6" i="42"/>
  <c r="H11" i="39"/>
  <c r="G11" i="39"/>
  <c r="F11" i="39"/>
  <c r="E11" i="39"/>
  <c r="D11" i="39"/>
  <c r="C11" i="39"/>
  <c r="B11" i="39"/>
  <c r="H22" i="42" l="1"/>
  <c r="I22" i="42"/>
  <c r="F34" i="33"/>
  <c r="E34" i="33"/>
  <c r="C30" i="33"/>
  <c r="D30" i="33"/>
  <c r="C31" i="33"/>
  <c r="D31" i="33"/>
  <c r="C32" i="33"/>
  <c r="D32" i="33"/>
  <c r="C33" i="33"/>
  <c r="D33" i="33"/>
  <c r="B33" i="33"/>
  <c r="E33" i="33" s="1"/>
  <c r="B32" i="33"/>
  <c r="E32" i="33" s="1"/>
  <c r="B31" i="33"/>
  <c r="E31" i="33" s="1"/>
  <c r="B30" i="33"/>
  <c r="E30" i="33" s="1"/>
  <c r="F33" i="33" l="1"/>
  <c r="G33" i="33" s="1"/>
  <c r="F32" i="33"/>
  <c r="G32" i="33" s="1"/>
  <c r="F31" i="33"/>
  <c r="G31" i="33" s="1"/>
  <c r="F30" i="33"/>
  <c r="G30" i="33" s="1"/>
  <c r="G34" i="33"/>
  <c r="F23" i="33" l="1"/>
  <c r="E23" i="33"/>
  <c r="G23" i="33" s="1"/>
  <c r="F22" i="33"/>
  <c r="E22" i="33"/>
  <c r="G22" i="33" s="1"/>
  <c r="F21" i="33"/>
  <c r="E21" i="33"/>
  <c r="G21" i="33" s="1"/>
  <c r="F20" i="33"/>
  <c r="E20" i="33"/>
  <c r="G20" i="33" s="1"/>
  <c r="F19" i="33"/>
  <c r="E19" i="33"/>
  <c r="G19" i="33" s="1"/>
  <c r="F18" i="33"/>
  <c r="E18" i="33"/>
  <c r="G18" i="33" s="1"/>
  <c r="F17" i="33"/>
  <c r="E17" i="33"/>
  <c r="G17" i="33" s="1"/>
  <c r="F16" i="33"/>
  <c r="E16" i="33"/>
  <c r="G16" i="33" s="1"/>
  <c r="F15" i="33"/>
  <c r="E15" i="33"/>
  <c r="G15" i="33" s="1"/>
  <c r="F14" i="33"/>
  <c r="E14" i="33"/>
  <c r="G14" i="33" s="1"/>
  <c r="F13" i="33"/>
  <c r="E13" i="33"/>
  <c r="G13" i="33" s="1"/>
  <c r="F12" i="33"/>
  <c r="E12" i="33"/>
  <c r="G12" i="33" s="1"/>
  <c r="F11" i="33"/>
  <c r="E11" i="33"/>
  <c r="G11" i="33" s="1"/>
  <c r="F10" i="33"/>
  <c r="E10" i="33"/>
  <c r="G10" i="33" s="1"/>
  <c r="F9" i="33"/>
  <c r="E9" i="33"/>
  <c r="G9" i="33" s="1"/>
  <c r="F8" i="33"/>
  <c r="E8" i="33"/>
  <c r="G8" i="33" s="1"/>
  <c r="F7" i="33"/>
  <c r="E7" i="33"/>
  <c r="G7" i="33" s="1"/>
  <c r="F6" i="33"/>
  <c r="E6" i="33"/>
  <c r="G6" i="33" s="1"/>
  <c r="F5" i="33"/>
  <c r="E5" i="33"/>
  <c r="G5" i="33" s="1"/>
  <c r="F4" i="33"/>
  <c r="E4" i="33"/>
  <c r="G4" i="33" s="1"/>
  <c r="F3" i="33"/>
  <c r="E3" i="33"/>
  <c r="G3" i="33" s="1"/>
</calcChain>
</file>

<file path=xl/sharedStrings.xml><?xml version="1.0" encoding="utf-8"?>
<sst xmlns="http://schemas.openxmlformats.org/spreadsheetml/2006/main" count="382" uniqueCount="244">
  <si>
    <t>Tab. 8.1 - Le attività di supporto e le attività secondarie dell'agricoltura - Produzione a valori correnti</t>
  </si>
  <si>
    <t>(milioni di euro)</t>
  </si>
  <si>
    <t>Distr. % 2016</t>
  </si>
  <si>
    <t>Var. % (su correnti)</t>
  </si>
  <si>
    <r>
      <t xml:space="preserve">Var. % (su concatenati </t>
    </r>
    <r>
      <rPr>
        <sz val="10"/>
        <color indexed="8"/>
        <rFont val="Calibri"/>
        <family val="2"/>
      </rPr>
      <t>anno riferimento 2010)</t>
    </r>
  </si>
  <si>
    <t>2016/15</t>
  </si>
  <si>
    <t>ATTIVITA' DI SUPPORTO ALL'AGRICOLTURA</t>
  </si>
  <si>
    <t>Lavorazioni sementi per la semina</t>
  </si>
  <si>
    <t>Nuove coltivazioni e piantagioni</t>
  </si>
  <si>
    <t>Attività agricole per conto terzi (contoterzismo)</t>
  </si>
  <si>
    <r>
      <t>Prima lavorazione dei prodotti agricoli</t>
    </r>
    <r>
      <rPr>
        <vertAlign val="superscript"/>
        <sz val="10"/>
        <color theme="1"/>
        <rFont val="Calibri"/>
        <family val="2"/>
      </rPr>
      <t>1</t>
    </r>
  </si>
  <si>
    <t>Manutenzione del terreno al fine di mantenerlo in buone condizioni agricole ed ecologiche</t>
  </si>
  <si>
    <r>
      <t>Attività di supporto all'allevamento del bestiame</t>
    </r>
    <r>
      <rPr>
        <vertAlign val="superscript"/>
        <sz val="10"/>
        <color theme="1"/>
        <rFont val="Calibri"/>
        <family val="2"/>
      </rPr>
      <t>2</t>
    </r>
  </si>
  <si>
    <t>Altre attività di supporto</t>
  </si>
  <si>
    <t>Totale</t>
  </si>
  <si>
    <t>Peso % sul valore della produzione agricola</t>
  </si>
  <si>
    <t>-</t>
  </si>
  <si>
    <t>ATTIVITA' SECONDARIE</t>
  </si>
  <si>
    <t>Acquacoltura</t>
  </si>
  <si>
    <t>Trasformazione dei prodotti vegetali (frutta)</t>
  </si>
  <si>
    <t>Trasformazione del latte</t>
  </si>
  <si>
    <t>Agriturismo compreso le attività ricreative e sociali, fattorie didattiche e altre attività minori</t>
  </si>
  <si>
    <r>
      <t>Trasformazione dei prodotti animali (carni</t>
    </r>
    <r>
      <rPr>
        <sz val="10"/>
        <color indexed="8"/>
        <rFont val="Calibri"/>
        <family val="2"/>
      </rPr>
      <t>)</t>
    </r>
  </si>
  <si>
    <t>Energia rinnovabile (fotovoltaico, biogas, biomasse)</t>
  </si>
  <si>
    <t>Artigianato (lavorazione del legno)</t>
  </si>
  <si>
    <t>Produzione di mangimi</t>
  </si>
  <si>
    <t>Sistemazione di parchi e giardini</t>
  </si>
  <si>
    <t>Vendite dirette/commercializzazione</t>
  </si>
  <si>
    <r>
      <t xml:space="preserve">TOTALE SUPPORTO E SECONDARIE </t>
    </r>
    <r>
      <rPr>
        <b/>
        <vertAlign val="superscript"/>
        <sz val="10"/>
        <color theme="1"/>
        <rFont val="Calibri"/>
        <family val="2"/>
      </rPr>
      <t>3</t>
    </r>
  </si>
  <si>
    <r>
      <rPr>
        <vertAlign val="superscript"/>
        <sz val="10"/>
        <color theme="1"/>
        <rFont val="Calibri"/>
        <family val="2"/>
      </rPr>
      <t>1</t>
    </r>
    <r>
      <rPr>
        <sz val="10"/>
        <color theme="1"/>
        <rFont val="Calibri"/>
        <family val="2"/>
      </rPr>
      <t xml:space="preserve"> </t>
    </r>
    <r>
      <rPr>
        <sz val="10"/>
        <rFont val="Calibri"/>
        <family val="2"/>
      </rPr>
      <t>E' esclusa la trasformazione di prodotti agricoli.</t>
    </r>
  </si>
  <si>
    <r>
      <rPr>
        <vertAlign val="superscript"/>
        <sz val="10"/>
        <color theme="1"/>
        <rFont val="Calibri"/>
        <family val="2"/>
      </rPr>
      <t>2</t>
    </r>
    <r>
      <rPr>
        <sz val="10"/>
        <rFont val="Calibri"/>
        <family val="2"/>
      </rPr>
      <t xml:space="preserve"> Sono esclusi i servizi veterinari.</t>
    </r>
  </si>
  <si>
    <r>
      <rPr>
        <vertAlign val="superscript"/>
        <sz val="10"/>
        <color theme="1"/>
        <rFont val="Calibri"/>
        <family val="2"/>
      </rPr>
      <t>3</t>
    </r>
    <r>
      <rPr>
        <sz val="10"/>
        <color theme="1"/>
        <rFont val="Calibri"/>
        <family val="2"/>
      </rPr>
      <t xml:space="preserve"> Il totale tiene conto solo delle attività secondarie effettuate nell'ambito della branca di attività agricola e quindi non separabili, vale a dire agriturismo, trasformazione del latte,frutta e carne.</t>
    </r>
  </si>
  <si>
    <t>Fonte: elaborazioni su dati ISTAT.</t>
  </si>
  <si>
    <t>supporto2016</t>
  </si>
  <si>
    <t>secondara+</t>
  </si>
  <si>
    <t>p agr 2016</t>
  </si>
  <si>
    <t>Supporto</t>
  </si>
  <si>
    <t>Secondarie (+)</t>
  </si>
  <si>
    <t>ordine</t>
  </si>
  <si>
    <t>Fig. 8.1 - Peso % delle Attività di Supporto e Secondarie (+) sul valore della produzione agricola regionale, 2016</t>
  </si>
  <si>
    <t>Lombardia</t>
  </si>
  <si>
    <t>Liguria</t>
  </si>
  <si>
    <t>Veneto</t>
  </si>
  <si>
    <t>Campania</t>
  </si>
  <si>
    <t>Piemonte</t>
  </si>
  <si>
    <t>Emilia-Romagna</t>
  </si>
  <si>
    <t>Lazio</t>
  </si>
  <si>
    <t>Abruzzo</t>
  </si>
  <si>
    <t>Puglia</t>
  </si>
  <si>
    <t>Italia</t>
  </si>
  <si>
    <t>Sicilia</t>
  </si>
  <si>
    <t>Calabria</t>
  </si>
  <si>
    <t>Friuli Venezia Giulia</t>
  </si>
  <si>
    <t>Sardegna</t>
  </si>
  <si>
    <t>Toscana</t>
  </si>
  <si>
    <t>Umbria</t>
  </si>
  <si>
    <t>Molise</t>
  </si>
  <si>
    <t>Marche</t>
  </si>
  <si>
    <t>Basilicata</t>
  </si>
  <si>
    <t>Trentino-Alto Adige</t>
  </si>
  <si>
    <t>Valle d'Aosta</t>
  </si>
  <si>
    <t>Nord Ovest</t>
  </si>
  <si>
    <t>Nord est</t>
  </si>
  <si>
    <t>centro</t>
  </si>
  <si>
    <t>Sud</t>
  </si>
  <si>
    <t>Tab. 8.2 - Le attività di supporto all'agricoltura e le attività secondarie dell'agricoltura per regione - Valori correnti</t>
  </si>
  <si>
    <t>(migliaia di euro)</t>
  </si>
  <si>
    <t>Attività di supporto all'agricoltura</t>
  </si>
  <si>
    <r>
      <t>Attività secondarie</t>
    </r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(+)</t>
    </r>
  </si>
  <si>
    <r>
      <t>Attività secondarie</t>
    </r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(-)</t>
    </r>
  </si>
  <si>
    <t>distr. %</t>
  </si>
  <si>
    <t>var. %</t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</si>
  <si>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Per attività secondaria va intesa sia quella effettuata nell'ambito della branca di attività agricola e quindi non separabile, vale a dire agriturismo, trasformazione del latte, frutta e carne, evidenziata con il segno (+), sia quella esentata da altre branche d'attività economiche nell'ambito delle coltivazioni e degli allevamenti (per. es. da imprese commerciali), che viene evidenziata con il segno (-).</t>
    </r>
  </si>
  <si>
    <t xml:space="preserve">Tab. 8.3 - Processi di trasformazione delle biomasse di origine agricola e zootecnica </t>
  </si>
  <si>
    <t>Risorsa</t>
  </si>
  <si>
    <t>Conversione</t>
  </si>
  <si>
    <t>Combustibile</t>
  </si>
  <si>
    <t>Usi finali</t>
  </si>
  <si>
    <t>Specie annuali: sorgo, mais, kenaf</t>
  </si>
  <si>
    <t>Conversione termochimica</t>
  </si>
  <si>
    <t>Pirolisi</t>
  </si>
  <si>
    <t>Calore          Energia Elettrica</t>
  </si>
  <si>
    <t xml:space="preserve">Specie poliennale: essenze forestali, cardo, miscanto, canna comune </t>
  </si>
  <si>
    <r>
      <t>SRF</t>
    </r>
    <r>
      <rPr>
        <vertAlign val="superscript"/>
        <sz val="10"/>
        <color rgb="FF000000"/>
        <rFont val="Calibri"/>
        <family val="2"/>
      </rPr>
      <t>1</t>
    </r>
    <r>
      <rPr>
        <sz val="10"/>
        <color rgb="FF000000"/>
        <rFont val="Calibri"/>
        <family val="2"/>
      </rPr>
      <t>: pioppo, robinia, salice</t>
    </r>
  </si>
  <si>
    <t>Residui agro-industriali: filiera pomodoro, vitivinicola, olivicole-olearia, etc.</t>
  </si>
  <si>
    <t>Gassificazione</t>
  </si>
  <si>
    <t>Combustione</t>
  </si>
  <si>
    <t>Mais, graminacee, barbabietola da zucchero, canna da zucchero, sorgo zuccherino, sarti agroindustriali (sanse, siero, vinacce, reflui zootecnici, liquame)</t>
  </si>
  <si>
    <t>Conversione biologica</t>
  </si>
  <si>
    <t>Fermentazione</t>
  </si>
  <si>
    <t>Biocarburanti (bioetanolo)</t>
  </si>
  <si>
    <t>Digestione</t>
  </si>
  <si>
    <t>Energia elettrica</t>
  </si>
  <si>
    <t>Calore biocarburanti (biometano)</t>
  </si>
  <si>
    <t>Girasole, colza, cartamo, soia, palma da olio, etc.</t>
  </si>
  <si>
    <t>Conversione fisico-chimica</t>
  </si>
  <si>
    <t>Spremitura</t>
  </si>
  <si>
    <t xml:space="preserve">Energia elettrica </t>
  </si>
  <si>
    <t>Calore</t>
  </si>
  <si>
    <t>Esterificazione</t>
  </si>
  <si>
    <t>Biocarburanti (biodisel)</t>
  </si>
  <si>
    <r>
      <rPr>
        <vertAlign val="superscript"/>
        <sz val="10"/>
        <color indexed="8"/>
        <rFont val="Calibri"/>
        <family val="2"/>
      </rPr>
      <t>1</t>
    </r>
    <r>
      <rPr>
        <sz val="10"/>
        <color indexed="8"/>
        <rFont val="Calibri"/>
        <family val="2"/>
      </rPr>
      <t xml:space="preserve"> SRF Short rotation forestry, selvicoltura a turno, cedui da biomassa</t>
    </r>
  </si>
  <si>
    <t>Fonte: elaborazione CREA-PB, su dati ENEA, 2015.</t>
  </si>
  <si>
    <t>Tab. 8.4 - Produzione di energia elettrica da  fonti energetiche rinnovabili</t>
  </si>
  <si>
    <t>(GWh)</t>
  </si>
  <si>
    <r>
      <t xml:space="preserve">2016 </t>
    </r>
    <r>
      <rPr>
        <vertAlign val="superscript"/>
        <sz val="10"/>
        <rFont val="Calibri"/>
        <family val="2"/>
      </rPr>
      <t>1</t>
    </r>
  </si>
  <si>
    <t>Var. % 2016/15</t>
  </si>
  <si>
    <r>
      <t>Idroelettrico</t>
    </r>
    <r>
      <rPr>
        <vertAlign val="superscript"/>
        <sz val="10"/>
        <rFont val="Calibri"/>
        <family val="2"/>
      </rPr>
      <t>2</t>
    </r>
  </si>
  <si>
    <r>
      <t>Eolico</t>
    </r>
    <r>
      <rPr>
        <vertAlign val="superscript"/>
        <sz val="10"/>
        <rFont val="Calibri"/>
        <family val="2"/>
      </rPr>
      <t>2</t>
    </r>
  </si>
  <si>
    <t>Solare fotovoltaico</t>
  </si>
  <si>
    <t>Geotermica</t>
  </si>
  <si>
    <r>
      <t>Bioenergie</t>
    </r>
    <r>
      <rPr>
        <vertAlign val="superscript"/>
        <sz val="10"/>
        <rFont val="Calibri"/>
        <family val="2"/>
      </rPr>
      <t>3</t>
    </r>
  </si>
  <si>
    <t xml:space="preserve">Totale </t>
  </si>
  <si>
    <t>Consumo interno lordo (TWh)</t>
  </si>
  <si>
    <r>
      <rPr>
        <vertAlign val="superscript"/>
        <sz val="10"/>
        <rFont val="Calibri"/>
        <family val="2"/>
      </rPr>
      <t>3</t>
    </r>
    <r>
      <rPr>
        <sz val="10"/>
        <rFont val="Calibri"/>
        <family val="2"/>
      </rPr>
      <t xml:space="preserve"> Dati provvisori</t>
    </r>
  </si>
  <si>
    <r>
      <rPr>
        <vertAlign val="superscript"/>
        <sz val="10"/>
        <rFont val="Calibri"/>
        <family val="2"/>
      </rPr>
      <t>2</t>
    </r>
    <r>
      <rPr>
        <sz val="10"/>
        <rFont val="Calibri"/>
        <family val="2"/>
      </rPr>
      <t>lI valori della produzione idroelettrica ed eolica riportati nella colonna "da Direttiva 2009/28/CE" sono stati sottoposti a normalizzazione</t>
    </r>
  </si>
  <si>
    <r>
      <t xml:space="preserve">3 </t>
    </r>
    <r>
      <rPr>
        <sz val="10"/>
        <rFont val="Calibri"/>
        <family val="2"/>
      </rPr>
      <t>Bioenergie: biomasse solide (compresa la frazione biodegradabile dei rifiuti), biogas, bioliquidi</t>
    </r>
  </si>
  <si>
    <t xml:space="preserve">Fonte: elaborazioni GSE su dati TERNA, GSE 2017.
</t>
  </si>
  <si>
    <t>Tab. 8.5 - Gli impianti per la produzione da FER in Italia</t>
  </si>
  <si>
    <t>Var. %</t>
  </si>
  <si>
    <t>impianti (n)</t>
  </si>
  <si>
    <t>potenza  (MW)</t>
  </si>
  <si>
    <t>Idroelettrico</t>
  </si>
  <si>
    <t>Eolico</t>
  </si>
  <si>
    <t>Solare</t>
  </si>
  <si>
    <t>Geotermoelettrici</t>
  </si>
  <si>
    <t>Bioenergie</t>
  </si>
  <si>
    <t>- biomasse solide</t>
  </si>
  <si>
    <t xml:space="preserve">     - rifiuti urbani</t>
  </si>
  <si>
    <t xml:space="preserve">     - altre biomasse</t>
  </si>
  <si>
    <t>- biogas</t>
  </si>
  <si>
    <t xml:space="preserve">    - da rifiuti</t>
  </si>
  <si>
    <t xml:space="preserve">   - da fanghi</t>
  </si>
  <si>
    <t xml:space="preserve">   - da deiezioni animali</t>
  </si>
  <si>
    <t xml:space="preserve">   - da attività agricole e forestali</t>
  </si>
  <si>
    <t>- bioliquidi</t>
  </si>
  <si>
    <t xml:space="preserve">   - oli vegetali grezzi</t>
  </si>
  <si>
    <t xml:space="preserve">   - altri bioliquidi</t>
  </si>
  <si>
    <t>TOTALE FER</t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</si>
  <si>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Dati provvisori</t>
    </r>
  </si>
  <si>
    <r>
      <rPr>
        <i/>
        <sz val="10"/>
        <rFont val="Calibri"/>
        <family val="2"/>
      </rPr>
      <t>Fonte</t>
    </r>
    <r>
      <rPr>
        <sz val="10"/>
        <rFont val="Calibri"/>
        <family val="2"/>
      </rPr>
      <t>: Gestore dei servizi energetici (GSE), 2017.</t>
    </r>
  </si>
  <si>
    <t>Tab.8.6 - Aziende autorizzate all'esercizio dell'agriturismo - 2016</t>
  </si>
  <si>
    <t>Aziende autorizzate nel 2016</t>
  </si>
  <si>
    <t>Variazione 2016/15</t>
  </si>
  <si>
    <t>Aziende agrituristiche su aziende totali</t>
  </si>
  <si>
    <t>n.</t>
  </si>
  <si>
    <t>%</t>
  </si>
  <si>
    <t>Nord</t>
  </si>
  <si>
    <t>Centro</t>
  </si>
  <si>
    <t>di cui:</t>
  </si>
  <si>
    <t xml:space="preserve">   - con ristorazione</t>
  </si>
  <si>
    <t xml:space="preserve">   - con alloggio</t>
  </si>
  <si>
    <t>- con degustazione</t>
  </si>
  <si>
    <t xml:space="preserve">- con altre attività e servizi </t>
  </si>
  <si>
    <t>Fonte: elaborazioni su dati ISTAT, Dati annuali sull'agriturismo.</t>
  </si>
  <si>
    <t>Tab. 8.7 - Consistenza e movimento turistico nel settore agrituristico per attività di alloggio - 2016</t>
  </si>
  <si>
    <t>Consistenza</t>
  </si>
  <si>
    <t xml:space="preserve">Movimento dei clienti </t>
  </si>
  <si>
    <t>totale</t>
  </si>
  <si>
    <t>di cui stranieri</t>
  </si>
  <si>
    <t>agriturismi</t>
  </si>
  <si>
    <t>letti</t>
  </si>
  <si>
    <t xml:space="preserve">letti/ agriturismo </t>
  </si>
  <si>
    <t>arrivi</t>
  </si>
  <si>
    <t>presenze</t>
  </si>
  <si>
    <t>permanenza media (gg)</t>
  </si>
  <si>
    <t xml:space="preserve">Nord </t>
  </si>
  <si>
    <t>var. % 2016/15</t>
  </si>
  <si>
    <t>var. % 2016/06</t>
  </si>
  <si>
    <t xml:space="preserve">Nota: I dati sulla capacità delle strutture ricettive rieva la capacità lorda massima degli esercizi. </t>
  </si>
  <si>
    <t>I dati differiscono da quelli pubblicati nella tabella precedente in quanto nel settore agricolo la registrazione del codice Ateco relativo all'attività di accoglienza turistica,  indicata come attività secondaria, non è obbligatorio. Inoltre l'indagine viene effettuata  a consuntivo dell'anno (collettivi di stato). I dati sul turismo sono invece raccolti come colettivi di movimento.</t>
  </si>
  <si>
    <t>Fonte: elaborazioni su dati ISTAT, Capacità e movimento degli esercizi ricettivi, annate varie.</t>
  </si>
  <si>
    <t xml:space="preserve">Tab. 8.8 - Il quadro normativo delle Regioni italiane in materia di Fattorie didattiche </t>
  </si>
  <si>
    <t>Leggi e norme di riferimento</t>
  </si>
  <si>
    <t>Legge regionale 23 febbraio 2015, n. 2 "Nuove disposizioni in materia di agriturismo"</t>
  </si>
  <si>
    <t>Valle d’Aosta</t>
  </si>
  <si>
    <t>Legge Regionale 4 dicembre 2006, n. 29 “Nuova disciplina dell'agriturismo”</t>
  </si>
  <si>
    <t>Legge Regionale 5 dicembre 2008, n. 31 “Testo Unico delle leggi regionali in materia di agricoltura, foreste, pesca e sviluppo rurale” (art. 8ter)</t>
  </si>
  <si>
    <t>L. R 8/07/14 n. 19 Art. 8 ter "Promozione dell'agricoltura didattica"</t>
  </si>
  <si>
    <t xml:space="preserve">Legge Regionale 21 novembre 2007, n. 37 “Disciplina dell’attività agrituristica, del pescaturismo e ittiturismo” </t>
  </si>
  <si>
    <t>P.a. Bolzano</t>
  </si>
  <si>
    <t>Legge Provinciale 19 settembre 2008, n. 7 “Disciplina dell’agriturismo”</t>
  </si>
  <si>
    <t>P.a. Trento</t>
  </si>
  <si>
    <t>Legge Provinciale 10 dicembre 2001, n. 10, “Disciplina dell´agriturismo, delle strade del vino e delle strade dei sapori”</t>
  </si>
  <si>
    <t xml:space="preserve">Legge Regionale 10 agosto 2012, n. 28, modificata dalla legge regionale 24 dicembre 2013, n. 35 “Disciplina delle attività turistiche connesse al settore primario” </t>
  </si>
  <si>
    <t xml:space="preserve">Friuli Venezia Giulia </t>
  </si>
  <si>
    <t>Legge n. 18 del 04/06/2004 “Riordinamento normativo dell’anno 2004 per il settore delle attività economiche e produttive” (Art. 23)</t>
  </si>
  <si>
    <t>Emilia Romagna</t>
  </si>
  <si>
    <t>Legge Regionale n. 4 del 31 marzo 2009 “Disciplina dell’agriturismo e della multifunzionalità delle aziende agricole”</t>
  </si>
  <si>
    <t xml:space="preserve">Toscana </t>
  </si>
  <si>
    <t>Legge regionale 23 giugno 2003, n. 30 “Disciplina delle attività agrituristiche e delle fattorie didattiche in Toscana”</t>
  </si>
  <si>
    <t xml:space="preserve">Umbria </t>
  </si>
  <si>
    <t>Legge Regionale 9 aprile 2015, n. 12 “Testo unico in materia di agricoltura”, Titolo VIII</t>
  </si>
  <si>
    <t>Legge Regionale 14 novembre 2011, n. 21 “Disposizioni regionali in materia di multifunzionalità dell'azienda agricola e diversificazione in agricoltura”</t>
  </si>
  <si>
    <t xml:space="preserve">Legge Regionale 2 novembre 2006, n. 14 “Norme in materia di agriturismo e turismo rurale”  </t>
  </si>
  <si>
    <t>Legge Regionale 18 dicembre 2013, n. 48 “Disciplina delle fattorie didattiche, agrinido, agriasilo e agritata”</t>
  </si>
  <si>
    <t>Legge Regionale 22 marzo 2010, n. 9, “Disciplina delle attività agrituristiche”</t>
  </si>
  <si>
    <t xml:space="preserve">Campania </t>
  </si>
  <si>
    <t>Legge Regionale 6 novembre 2008, n. 15 “Disciplina per l’attività di agriturismo”</t>
  </si>
  <si>
    <t>Legge Regionale 13 dicembre 2013, n. 42 “Disciplina dell'agriturismo”</t>
  </si>
  <si>
    <t>Legge Regionale 25 febbraio 2005, n. 17 “Agriturismo e turismo rurale in Basilicata”</t>
  </si>
  <si>
    <t xml:space="preserve">Calabria </t>
  </si>
  <si>
    <t>Legge Regionale 30 aprile 2009, n. 14 “Nuova disciplina per l’esercizio dell’attività Agrituristica, Didattica e Sociale nelle aziende agricole”</t>
  </si>
  <si>
    <t>Legge 26 febbraio 2010, n. 3 “Disciplina dell’agriturismo in Sicilia”</t>
  </si>
  <si>
    <t xml:space="preserve">Sardegna </t>
  </si>
  <si>
    <t>Legge 11 maggio 2015, n. 11 “Norme in materia di agriturismo, ittiturismo, pescaturismo, fattoria didattica e sociale e abrogazione della Legge Regionale n. 18 del 1998”</t>
  </si>
  <si>
    <t>Fonte: elaborazioni su Leggi regionali.</t>
  </si>
  <si>
    <t>Tab. 8.9 - Fattorie didattiche accreditate in Italia</t>
  </si>
  <si>
    <t>Var. % 2015/17</t>
  </si>
  <si>
    <t xml:space="preserve">Puglia </t>
  </si>
  <si>
    <t>Fonte: Alimos, 2017.</t>
  </si>
  <si>
    <t>Tab. 8.10 – La diversificazione in attività didattiche nella Misura 6 dei PSR italiani</t>
  </si>
  <si>
    <t>6.4.1</t>
  </si>
  <si>
    <t>Servizi educativi</t>
  </si>
  <si>
    <t>Fattorie didattiche</t>
  </si>
  <si>
    <t>6.2</t>
  </si>
  <si>
    <t>6.4</t>
  </si>
  <si>
    <t>P.A. Trento</t>
  </si>
  <si>
    <t xml:space="preserve">Attività didattico-culturali </t>
  </si>
  <si>
    <t>6.4.2</t>
  </si>
  <si>
    <t>Servizi educativi </t>
  </si>
  <si>
    <t>6.4.A)</t>
  </si>
  <si>
    <t>6.2.1</t>
  </si>
  <si>
    <t>Servizi educativi e formativi</t>
  </si>
  <si>
    <t xml:space="preserve">Servizi formativi </t>
  </si>
  <si>
    <t xml:space="preserve">Servizi educativi/didattici </t>
  </si>
  <si>
    <t>Servizi educativi/fattorie didattiche</t>
  </si>
  <si>
    <t>Fonte: elaborazioni su dati RRN e su PSR 2014-2020 approvati.</t>
  </si>
  <si>
    <t>Tab. 8.11 - Principali attività di agricoltura sociale realizzate</t>
  </si>
  <si>
    <t>Attività</t>
  </si>
  <si>
    <t>Inserimento socio lavorativo di soggetti svantaggiati</t>
  </si>
  <si>
    <t>Formazione di soggetti svantaggiati o a rischio di esclusione sociale</t>
  </si>
  <si>
    <t>Orientamento di soggetti svantaggiati o a rischio di esclusione</t>
  </si>
  <si>
    <t>Supporto alla socializzazione di persone socialmente escluse</t>
  </si>
  <si>
    <t>Alternanza scuola-lavoro</t>
  </si>
  <si>
    <t>Supporto a terapie mediche o a pratiche di riabilitazione</t>
  </si>
  <si>
    <t>Educazione di minori</t>
  </si>
  <si>
    <t>Supporto alle famiglie con membri con disabilità</t>
  </si>
  <si>
    <t>Terapie assistite con gli animali</t>
  </si>
  <si>
    <t>Supporto abitativo (case famiglia, comunità alloggio, ecc.)</t>
  </si>
  <si>
    <t>Accoglienza nei confronti di donne vittime di violenza o in difficoltà</t>
  </si>
  <si>
    <t>Altro</t>
  </si>
  <si>
    <t>N.B. domanda a risposta multipla</t>
  </si>
  <si>
    <t>Fonte: indagine CREA.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</si>
</sst>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64" formatCode="_-* #,##0_-;\-* #,##0_-;_-* &quot;-&quot;_-;_-@_-"/>
    <numFmt numFmtId="165" formatCode="_-&quot;€&quot;\ * #,##0.00_-;\-&quot;€&quot;\ * #,##0.00_-;_-&quot;€&quot;\ * &quot;-&quot;??_-;_-@_-"/>
    <numFmt numFmtId="166" formatCode="_-* #,##0.00_-;\-* #,##0.00_-;_-* &quot;-&quot;??_-;_-@_-"/>
    <numFmt numFmtId="167" formatCode="#,##0;\-\ #,##0;_-\ &quot;- &quot;"/>
    <numFmt numFmtId="168" formatCode="0.0"/>
    <numFmt numFmtId="169" formatCode="#,#00"/>
    <numFmt numFmtId="170" formatCode="#,##0.0000"/>
    <numFmt numFmtId="171" formatCode="#.##000"/>
    <numFmt numFmtId="172" formatCode="#,##0.0_-"/>
    <numFmt numFmtId="173" formatCode="#,##0_-"/>
    <numFmt numFmtId="174" formatCode="#,"/>
    <numFmt numFmtId="175" formatCode="* #,##0;\-\ #,##0;_*\ &quot;-&quot;;"/>
    <numFmt numFmtId="176" formatCode="_-&quot;L.&quot;\ * #,##0_-;\-&quot;L.&quot;\ * #,##0_-;_-&quot;L.&quot;\ * &quot;-&quot;_-;_-@_-"/>
    <numFmt numFmtId="177" formatCode="\$#,#00"/>
    <numFmt numFmtId="178" formatCode="#,##0.0"/>
    <numFmt numFmtId="179" formatCode="#,##0.0_ ;\-#,##0.0\ "/>
    <numFmt numFmtId="180" formatCode="_-* #,##0.0_-;\-* #,##0.0_-;_-* &quot;-&quot;??_-;_-@_-"/>
    <numFmt numFmtId="181" formatCode="0.0%"/>
    <numFmt numFmtId="182" formatCode="_-* #,##0_-;\-* #,##0_-;_-* &quot;-&quot;??_-;_-@_-"/>
  </numFmts>
  <fonts count="74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i/>
      <sz val="10"/>
      <name val="Calibri"/>
      <family val="2"/>
    </font>
    <font>
      <vertAlign val="superscript"/>
      <sz val="10"/>
      <name val="Calibri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"/>
      <color indexed="8"/>
      <name val="Courier"/>
      <family val="3"/>
    </font>
    <font>
      <sz val="10"/>
      <name val="Times New Roman"/>
      <family val="1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8"/>
      <name val="Helvetica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b/>
      <sz val="18"/>
      <color indexed="56"/>
      <name val="Cambria"/>
      <family val="2"/>
    </font>
    <font>
      <b/>
      <sz val="1"/>
      <color indexed="8"/>
      <name val="Courier"/>
      <family val="3"/>
    </font>
    <font>
      <b/>
      <sz val="11"/>
      <color indexed="8"/>
      <name val="Calibri"/>
      <family val="2"/>
    </font>
    <font>
      <sz val="10"/>
      <name val="Arial Narrow"/>
      <family val="2"/>
    </font>
    <font>
      <sz val="11"/>
      <color indexed="10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Calibri"/>
      <family val="2"/>
    </font>
    <font>
      <b/>
      <sz val="10"/>
      <color rgb="FF0070C0"/>
      <name val="Calibri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1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trike/>
      <sz val="10"/>
      <name val="Calibri"/>
      <family val="2"/>
    </font>
    <font>
      <sz val="10"/>
      <color theme="1"/>
      <name val="Calibri"/>
      <family val="2"/>
    </font>
    <font>
      <b/>
      <i/>
      <sz val="10"/>
      <name val="Calibri"/>
      <family val="2"/>
    </font>
    <font>
      <sz val="10"/>
      <color rgb="FFFF0000"/>
      <name val="Calibri"/>
      <family val="2"/>
    </font>
    <font>
      <sz val="10"/>
      <color rgb="FF92D050"/>
      <name val="Calibri"/>
      <family val="2"/>
    </font>
    <font>
      <b/>
      <sz val="10"/>
      <color rgb="FFFF0000"/>
      <name val="Calibri"/>
      <family val="2"/>
    </font>
    <font>
      <b/>
      <sz val="10"/>
      <color theme="1"/>
      <name val="Calibri"/>
      <family val="2"/>
    </font>
    <font>
      <i/>
      <sz val="10"/>
      <color theme="1"/>
      <name val="Calibri"/>
      <family val="2"/>
    </font>
    <font>
      <vertAlign val="superscript"/>
      <sz val="10"/>
      <color theme="1"/>
      <name val="Calibri"/>
      <family val="2"/>
    </font>
    <font>
      <b/>
      <i/>
      <sz val="10"/>
      <color theme="1"/>
      <name val="Calibri"/>
      <family val="2"/>
    </font>
    <font>
      <i/>
      <sz val="10"/>
      <color rgb="FF000000"/>
      <name val="Calibri"/>
      <family val="2"/>
    </font>
    <font>
      <b/>
      <vertAlign val="superscript"/>
      <sz val="10"/>
      <color theme="1"/>
      <name val="Calibri"/>
      <family val="2"/>
    </font>
    <font>
      <vertAlign val="superscript"/>
      <sz val="10"/>
      <color rgb="FF000000"/>
      <name val="Calibri"/>
      <family val="2"/>
    </font>
    <font>
      <vertAlign val="superscript"/>
      <sz val="10"/>
      <color indexed="8"/>
      <name val="Calibri"/>
      <family val="2"/>
    </font>
  </fonts>
  <fills count="5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49" fontId="10" fillId="0" borderId="1" applyNumberFormat="0" applyFont="0" applyFill="0" applyBorder="0" applyProtection="0">
      <alignment horizontal="left" vertical="center" indent="2"/>
    </xf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49" fontId="10" fillId="0" borderId="2" applyNumberFormat="0" applyFont="0" applyFill="0" applyBorder="0" applyProtection="0">
      <alignment horizontal="left" vertical="center" indent="5"/>
    </xf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4" fontId="13" fillId="0" borderId="3" applyFill="0" applyBorder="0" applyProtection="0">
      <alignment horizontal="right" vertical="center"/>
    </xf>
    <xf numFmtId="0" fontId="14" fillId="20" borderId="4" applyNumberFormat="0" applyAlignment="0" applyProtection="0"/>
    <xf numFmtId="0" fontId="15" fillId="21" borderId="5" applyNumberFormat="0" applyAlignment="0" applyProtection="0"/>
    <xf numFmtId="0" fontId="16" fillId="0" borderId="0">
      <protection locked="0"/>
    </xf>
    <xf numFmtId="165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169" fontId="16" fillId="0" borderId="0">
      <protection locked="0"/>
    </xf>
    <xf numFmtId="0" fontId="19" fillId="4" borderId="0" applyNumberFormat="0" applyBorder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38" fontId="8" fillId="0" borderId="0" applyFont="0" applyFill="0" applyBorder="0" applyAlignment="0" applyProtection="0"/>
    <xf numFmtId="164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4" fontId="10" fillId="0" borderId="1" applyFill="0" applyBorder="0" applyProtection="0">
      <alignment horizontal="right" vertical="center"/>
    </xf>
    <xf numFmtId="49" fontId="13" fillId="0" borderId="1" applyNumberFormat="0" applyFill="0" applyBorder="0" applyProtection="0">
      <alignment horizontal="left" vertical="center"/>
    </xf>
    <xf numFmtId="0" fontId="10" fillId="0" borderId="1" applyNumberFormat="0" applyFill="0" applyAlignment="0" applyProtection="0"/>
    <xf numFmtId="0" fontId="27" fillId="23" borderId="0" applyNumberFormat="0" applyFont="0" applyBorder="0" applyAlignment="0" applyProtection="0"/>
    <xf numFmtId="0" fontId="3" fillId="0" borderId="0"/>
    <xf numFmtId="0" fontId="17" fillId="0" borderId="0"/>
    <xf numFmtId="0" fontId="3" fillId="0" borderId="0"/>
    <xf numFmtId="0" fontId="9" fillId="0" borderId="0"/>
    <xf numFmtId="0" fontId="3" fillId="0" borderId="0"/>
    <xf numFmtId="0" fontId="23" fillId="0" borderId="0" applyNumberFormat="0" applyFont="0" applyFill="0" applyBorder="0" applyAlignment="0">
      <protection locked="0"/>
    </xf>
    <xf numFmtId="0" fontId="9" fillId="24" borderId="10" applyNumberFormat="0" applyFont="0" applyAlignment="0" applyProtection="0"/>
    <xf numFmtId="167" fontId="3" fillId="0" borderId="0" applyFont="0" applyFill="0" applyBorder="0" applyAlignment="0" applyProtection="0"/>
    <xf numFmtId="170" fontId="10" fillId="25" borderId="1" applyNumberFormat="0" applyFont="0" applyBorder="0" applyAlignment="0" applyProtection="0">
      <alignment horizontal="right" vertical="center"/>
    </xf>
    <xf numFmtId="171" fontId="16" fillId="0" borderId="0">
      <protection locked="0"/>
    </xf>
    <xf numFmtId="172" fontId="28" fillId="0" borderId="11">
      <alignment horizontal="right" vertical="center"/>
    </xf>
    <xf numFmtId="49" fontId="28" fillId="0" borderId="11">
      <alignment vertical="center" wrapText="1"/>
    </xf>
    <xf numFmtId="0" fontId="29" fillId="0" borderId="0">
      <alignment horizontal="left" vertical="center"/>
    </xf>
    <xf numFmtId="173" fontId="28" fillId="0" borderId="11">
      <alignment horizontal="right" vertical="center"/>
    </xf>
    <xf numFmtId="49" fontId="30" fillId="26" borderId="12">
      <alignment horizontal="centerContinuous" vertical="center" wrapText="1"/>
    </xf>
    <xf numFmtId="49" fontId="30" fillId="27" borderId="12">
      <alignment horizontal="center" vertical="center" wrapText="1"/>
    </xf>
    <xf numFmtId="49" fontId="30" fillId="27" borderId="12">
      <alignment horizontal="center" vertical="center" wrapText="1"/>
    </xf>
    <xf numFmtId="49" fontId="30" fillId="27" borderId="13">
      <alignment horizontal="center" vertical="center" wrapText="1"/>
    </xf>
    <xf numFmtId="49" fontId="30" fillId="27" borderId="13">
      <alignment horizontal="center" vertical="center" wrapText="1"/>
    </xf>
    <xf numFmtId="49" fontId="31" fillId="0" borderId="0">
      <alignment horizontal="left" vertical="center"/>
    </xf>
    <xf numFmtId="0" fontId="32" fillId="0" borderId="0" applyNumberFormat="0" applyFill="0" applyBorder="0" applyAlignment="0" applyProtection="0"/>
    <xf numFmtId="174" fontId="33" fillId="0" borderId="0">
      <protection locked="0"/>
    </xf>
    <xf numFmtId="174" fontId="33" fillId="0" borderId="0">
      <protection locked="0"/>
    </xf>
    <xf numFmtId="0" fontId="34" fillId="0" borderId="14" applyNumberFormat="0" applyFill="0" applyAlignment="0" applyProtection="0"/>
    <xf numFmtId="175" fontId="35" fillId="0" borderId="0"/>
    <xf numFmtId="176" fontId="17" fillId="0" borderId="0" applyFont="0" applyFill="0" applyBorder="0" applyAlignment="0" applyProtection="0"/>
    <xf numFmtId="177" fontId="16" fillId="0" borderId="0">
      <protection locked="0"/>
    </xf>
    <xf numFmtId="0" fontId="36" fillId="0" borderId="0" applyNumberFormat="0" applyFill="0" applyBorder="0" applyAlignment="0" applyProtection="0"/>
    <xf numFmtId="0" fontId="10" fillId="0" borderId="0"/>
    <xf numFmtId="0" fontId="37" fillId="0" borderId="0" applyNumberFormat="0" applyFill="0" applyBorder="0" applyAlignment="0" applyProtection="0"/>
    <xf numFmtId="0" fontId="38" fillId="0" borderId="18" applyNumberFormat="0" applyFill="0" applyAlignment="0" applyProtection="0"/>
    <xf numFmtId="0" fontId="39" fillId="0" borderId="19" applyNumberFormat="0" applyFill="0" applyAlignment="0" applyProtection="0"/>
    <xf numFmtId="0" fontId="40" fillId="0" borderId="20" applyNumberFormat="0" applyFill="0" applyAlignment="0" applyProtection="0"/>
    <xf numFmtId="0" fontId="40" fillId="0" borderId="0" applyNumberFormat="0" applyFill="0" applyBorder="0" applyAlignment="0" applyProtection="0"/>
    <xf numFmtId="0" fontId="41" fillId="29" borderId="0" applyNumberFormat="0" applyBorder="0" applyAlignment="0" applyProtection="0"/>
    <xf numFmtId="0" fontId="42" fillId="30" borderId="0" applyNumberFormat="0" applyBorder="0" applyAlignment="0" applyProtection="0"/>
    <xf numFmtId="0" fontId="43" fillId="31" borderId="0" applyNumberFormat="0" applyBorder="0" applyAlignment="0" applyProtection="0"/>
    <xf numFmtId="0" fontId="44" fillId="28" borderId="17" applyNumberFormat="0" applyAlignment="0" applyProtection="0"/>
    <xf numFmtId="0" fontId="45" fillId="0" borderId="21" applyNumberFormat="0" applyFill="0" applyAlignment="0" applyProtection="0"/>
    <xf numFmtId="0" fontId="46" fillId="32" borderId="22" applyNumberFormat="0" applyAlignment="0" applyProtection="0"/>
    <xf numFmtId="0" fontId="47" fillId="0" borderId="0" applyNumberFormat="0" applyFill="0" applyBorder="0" applyAlignment="0" applyProtection="0"/>
    <xf numFmtId="0" fontId="9" fillId="33" borderId="23" applyNumberFormat="0" applyFont="0" applyAlignment="0" applyProtection="0"/>
    <xf numFmtId="0" fontId="48" fillId="0" borderId="0" applyNumberFormat="0" applyFill="0" applyBorder="0" applyAlignment="0" applyProtection="0"/>
    <xf numFmtId="0" fontId="49" fillId="0" borderId="24" applyNumberFormat="0" applyFill="0" applyAlignment="0" applyProtection="0"/>
    <xf numFmtId="0" fontId="50" fillId="34" borderId="0" applyNumberFormat="0" applyBorder="0" applyAlignment="0" applyProtection="0"/>
    <xf numFmtId="0" fontId="51" fillId="35" borderId="0" applyNumberFormat="0" applyBorder="0" applyAlignment="0" applyProtection="0"/>
    <xf numFmtId="0" fontId="51" fillId="36" borderId="0" applyNumberFormat="0" applyBorder="0" applyAlignment="0" applyProtection="0"/>
    <xf numFmtId="0" fontId="50" fillId="37" borderId="0" applyNumberFormat="0" applyBorder="0" applyAlignment="0" applyProtection="0"/>
    <xf numFmtId="0" fontId="50" fillId="38" borderId="0" applyNumberFormat="0" applyBorder="0" applyAlignment="0" applyProtection="0"/>
    <xf numFmtId="0" fontId="51" fillId="39" borderId="0" applyNumberFormat="0" applyBorder="0" applyAlignment="0" applyProtection="0"/>
    <xf numFmtId="0" fontId="51" fillId="40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51" fillId="43" borderId="0" applyNumberFormat="0" applyBorder="0" applyAlignment="0" applyProtection="0"/>
    <xf numFmtId="0" fontId="51" fillId="44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1" fillId="47" borderId="0" applyNumberFormat="0" applyBorder="0" applyAlignment="0" applyProtection="0"/>
    <xf numFmtId="0" fontId="51" fillId="4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  <xf numFmtId="0" fontId="51" fillId="51" borderId="0" applyNumberFormat="0" applyBorder="0" applyAlignment="0" applyProtection="0"/>
    <xf numFmtId="0" fontId="51" fillId="52" borderId="0" applyNumberFormat="0" applyBorder="0" applyAlignment="0" applyProtection="0"/>
    <xf numFmtId="0" fontId="50" fillId="53" borderId="0" applyNumberFormat="0" applyBorder="0" applyAlignment="0" applyProtection="0"/>
    <xf numFmtId="0" fontId="50" fillId="54" borderId="0" applyNumberFormat="0" applyBorder="0" applyAlignment="0" applyProtection="0"/>
    <xf numFmtId="0" fontId="51" fillId="55" borderId="0" applyNumberFormat="0" applyBorder="0" applyAlignment="0" applyProtection="0"/>
    <xf numFmtId="0" fontId="51" fillId="56" borderId="0" applyNumberFormat="0" applyBorder="0" applyAlignment="0" applyProtection="0"/>
    <xf numFmtId="0" fontId="50" fillId="57" borderId="0" applyNumberFormat="0" applyBorder="0" applyAlignment="0" applyProtection="0"/>
    <xf numFmtId="0" fontId="52" fillId="0" borderId="0"/>
    <xf numFmtId="0" fontId="3" fillId="0" borderId="0"/>
    <xf numFmtId="0" fontId="2" fillId="0" borderId="0"/>
    <xf numFmtId="166" fontId="2" fillId="0" borderId="0" applyFont="0" applyFill="0" applyBorder="0" applyAlignment="0" applyProtection="0"/>
    <xf numFmtId="0" fontId="3" fillId="0" borderId="0"/>
    <xf numFmtId="0" fontId="55" fillId="0" borderId="0"/>
    <xf numFmtId="0" fontId="1" fillId="0" borderId="0"/>
    <xf numFmtId="166" fontId="1" fillId="0" borderId="0" applyFont="0" applyFill="0" applyBorder="0" applyAlignment="0" applyProtection="0"/>
    <xf numFmtId="0" fontId="56" fillId="0" borderId="0" applyNumberFormat="0" applyFill="0" applyBorder="0" applyAlignment="0" applyProtection="0"/>
    <xf numFmtId="166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269">
    <xf numFmtId="0" fontId="0" fillId="0" borderId="0" xfId="0"/>
    <xf numFmtId="0" fontId="4" fillId="0" borderId="0" xfId="51" applyFont="1" applyFill="1" applyBorder="1"/>
    <xf numFmtId="0" fontId="4" fillId="0" borderId="0" xfId="51" applyFont="1" applyFill="1"/>
    <xf numFmtId="0" fontId="4" fillId="0" borderId="0" xfId="51" applyFont="1"/>
    <xf numFmtId="0" fontId="4" fillId="0" borderId="15" xfId="51" applyFont="1" applyBorder="1"/>
    <xf numFmtId="0" fontId="4" fillId="0" borderId="0" xfId="51" applyFont="1" applyBorder="1"/>
    <xf numFmtId="0" fontId="4" fillId="0" borderId="15" xfId="51" applyFont="1" applyFill="1" applyBorder="1" applyAlignment="1">
      <alignment horizontal="right"/>
    </xf>
    <xf numFmtId="0" fontId="4" fillId="0" borderId="0" xfId="0" applyFont="1" applyFill="1"/>
    <xf numFmtId="175" fontId="54" fillId="0" borderId="0" xfId="51" applyNumberFormat="1" applyFont="1" applyFill="1"/>
    <xf numFmtId="0" fontId="4" fillId="0" borderId="15" xfId="51" applyFont="1" applyFill="1" applyBorder="1" applyAlignment="1">
      <alignment horizontal="center"/>
    </xf>
    <xf numFmtId="0" fontId="4" fillId="0" borderId="0" xfId="124" applyFont="1"/>
    <xf numFmtId="0" fontId="57" fillId="0" borderId="0" xfId="124" applyFont="1"/>
    <xf numFmtId="0" fontId="4" fillId="0" borderId="15" xfId="124" applyFont="1" applyBorder="1"/>
    <xf numFmtId="0" fontId="5" fillId="0" borderId="15" xfId="124" applyFont="1" applyBorder="1"/>
    <xf numFmtId="0" fontId="4" fillId="0" borderId="15" xfId="124" applyFont="1" applyBorder="1" applyAlignment="1">
      <alignment horizontal="right"/>
    </xf>
    <xf numFmtId="0" fontId="4" fillId="0" borderId="0" xfId="124" applyFont="1" applyBorder="1" applyAlignment="1">
      <alignment horizontal="center"/>
    </xf>
    <xf numFmtId="0" fontId="5" fillId="0" borderId="0" xfId="124" applyFont="1"/>
    <xf numFmtId="0" fontId="4" fillId="0" borderId="0" xfId="124" applyFont="1" applyBorder="1"/>
    <xf numFmtId="0" fontId="4" fillId="0" borderId="0" xfId="124" applyFont="1" applyBorder="1" applyAlignment="1">
      <alignment horizontal="left"/>
    </xf>
    <xf numFmtId="3" fontId="4" fillId="0" borderId="0" xfId="124" applyNumberFormat="1" applyFont="1"/>
    <xf numFmtId="178" fontId="4" fillId="0" borderId="0" xfId="124" applyNumberFormat="1" applyFont="1"/>
    <xf numFmtId="168" fontId="4" fillId="0" borderId="0" xfId="124" applyNumberFormat="1" applyFont="1"/>
    <xf numFmtId="0" fontId="5" fillId="0" borderId="0" xfId="124" applyFont="1" applyBorder="1" applyAlignment="1">
      <alignment horizontal="left"/>
    </xf>
    <xf numFmtId="3" fontId="5" fillId="0" borderId="0" xfId="124" applyNumberFormat="1" applyFont="1"/>
    <xf numFmtId="178" fontId="5" fillId="0" borderId="0" xfId="124" applyNumberFormat="1" applyFont="1"/>
    <xf numFmtId="0" fontId="5" fillId="0" borderId="15" xfId="54" applyFont="1" applyFill="1" applyBorder="1" applyAlignment="1">
      <alignment horizontal="left"/>
    </xf>
    <xf numFmtId="0" fontId="4" fillId="0" borderId="15" xfId="54" applyFont="1" applyFill="1" applyBorder="1"/>
    <xf numFmtId="0" fontId="4" fillId="0" borderId="0" xfId="54" applyFont="1" applyFill="1" applyBorder="1"/>
    <xf numFmtId="0" fontId="4" fillId="0" borderId="0" xfId="54" applyFont="1" applyFill="1"/>
    <xf numFmtId="0" fontId="53" fillId="0" borderId="16" xfId="54" applyFont="1" applyFill="1" applyBorder="1" applyAlignment="1">
      <alignment horizontal="justify"/>
    </xf>
    <xf numFmtId="3" fontId="4" fillId="0" borderId="0" xfId="54" applyNumberFormat="1" applyFont="1" applyFill="1" applyBorder="1" applyAlignment="1">
      <alignment horizontal="right"/>
    </xf>
    <xf numFmtId="0" fontId="4" fillId="0" borderId="0" xfId="54" applyFont="1" applyFill="1" applyBorder="1" applyProtection="1">
      <protection hidden="1"/>
    </xf>
    <xf numFmtId="0" fontId="7" fillId="0" borderId="0" xfId="54" applyFont="1" applyFill="1" applyBorder="1" applyAlignment="1" applyProtection="1">
      <protection hidden="1"/>
    </xf>
    <xf numFmtId="3" fontId="4" fillId="0" borderId="0" xfId="54" applyNumberFormat="1" applyFont="1" applyFill="1" applyBorder="1"/>
    <xf numFmtId="0" fontId="58" fillId="0" borderId="30" xfId="0" applyFont="1" applyBorder="1" applyAlignment="1">
      <alignment horizontal="center" vertical="center" wrapText="1"/>
    </xf>
    <xf numFmtId="0" fontId="58" fillId="0" borderId="25" xfId="0" applyFont="1" applyBorder="1" applyAlignment="1">
      <alignment horizontal="center" vertical="center" wrapText="1"/>
    </xf>
    <xf numFmtId="0" fontId="58" fillId="0" borderId="32" xfId="0" applyFont="1" applyBorder="1" applyAlignment="1">
      <alignment horizontal="center" vertical="center" wrapText="1"/>
    </xf>
    <xf numFmtId="0" fontId="58" fillId="0" borderId="31" xfId="0" applyFont="1" applyBorder="1" applyAlignment="1">
      <alignment horizontal="center" vertical="center" wrapText="1"/>
    </xf>
    <xf numFmtId="0" fontId="59" fillId="0" borderId="30" xfId="0" applyFont="1" applyBorder="1" applyAlignment="1">
      <alignment vertical="center" wrapText="1"/>
    </xf>
    <xf numFmtId="0" fontId="59" fillId="0" borderId="26" xfId="0" applyFont="1" applyBorder="1" applyAlignment="1">
      <alignment vertical="center" wrapText="1"/>
    </xf>
    <xf numFmtId="0" fontId="59" fillId="0" borderId="1" xfId="0" applyFont="1" applyBorder="1" applyAlignment="1">
      <alignment horizontal="justify" vertical="center" wrapText="1"/>
    </xf>
    <xf numFmtId="0" fontId="59" fillId="0" borderId="3" xfId="0" applyFont="1" applyBorder="1" applyAlignment="1">
      <alignment horizontal="justify" vertical="center" wrapText="1"/>
    </xf>
    <xf numFmtId="0" fontId="59" fillId="0" borderId="26" xfId="0" applyFont="1" applyBorder="1" applyAlignment="1">
      <alignment horizontal="justify" vertical="center" wrapText="1"/>
    </xf>
    <xf numFmtId="0" fontId="59" fillId="0" borderId="29" xfId="0" applyFont="1" applyBorder="1" applyAlignment="1">
      <alignment vertical="center" wrapText="1"/>
    </xf>
    <xf numFmtId="0" fontId="59" fillId="0" borderId="27" xfId="0" applyFont="1" applyBorder="1" applyAlignment="1">
      <alignment vertical="center" wrapText="1"/>
    </xf>
    <xf numFmtId="0" fontId="59" fillId="0" borderId="28" xfId="0" applyFont="1" applyBorder="1" applyAlignment="1">
      <alignment horizontal="justify" vertical="center" wrapText="1"/>
    </xf>
    <xf numFmtId="0" fontId="59" fillId="0" borderId="31" xfId="0" applyFont="1" applyBorder="1" applyAlignment="1">
      <alignment vertical="center" wrapText="1"/>
    </xf>
    <xf numFmtId="0" fontId="4" fillId="0" borderId="0" xfId="0" applyFont="1"/>
    <xf numFmtId="0" fontId="4" fillId="0" borderId="15" xfId="0" applyFont="1" applyBorder="1"/>
    <xf numFmtId="0" fontId="4" fillId="0" borderId="25" xfId="0" applyFont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/>
    <xf numFmtId="0" fontId="4" fillId="0" borderId="15" xfId="0" applyFont="1" applyBorder="1" applyAlignment="1">
      <alignment horizontal="center"/>
    </xf>
    <xf numFmtId="0" fontId="4" fillId="0" borderId="15" xfId="0" applyFont="1" applyBorder="1" applyAlignment="1">
      <alignment horizontal="center" wrapText="1"/>
    </xf>
    <xf numFmtId="0" fontId="4" fillId="0" borderId="15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3" fontId="4" fillId="0" borderId="0" xfId="0" applyNumberFormat="1" applyFont="1" applyAlignment="1"/>
    <xf numFmtId="178" fontId="4" fillId="0" borderId="0" xfId="0" applyNumberFormat="1" applyFont="1" applyAlignment="1"/>
    <xf numFmtId="3" fontId="4" fillId="0" borderId="0" xfId="0" applyNumberFormat="1" applyFont="1" applyAlignment="1">
      <alignment horizontal="right" indent="2"/>
    </xf>
    <xf numFmtId="178" fontId="4" fillId="0" borderId="0" xfId="0" applyNumberFormat="1" applyFont="1" applyAlignment="1">
      <alignment horizontal="right" indent="1"/>
    </xf>
    <xf numFmtId="3" fontId="4" fillId="0" borderId="0" xfId="0" quotePrefix="1" applyNumberFormat="1" applyFont="1" applyAlignment="1">
      <alignment horizontal="right" indent="2"/>
    </xf>
    <xf numFmtId="178" fontId="4" fillId="0" borderId="0" xfId="0" quotePrefix="1" applyNumberFormat="1" applyFont="1" applyAlignment="1">
      <alignment horizontal="right" indent="2"/>
    </xf>
    <xf numFmtId="168" fontId="6" fillId="0" borderId="0" xfId="0" applyNumberFormat="1" applyFont="1" applyAlignment="1"/>
    <xf numFmtId="3" fontId="4" fillId="0" borderId="15" xfId="0" applyNumberFormat="1" applyFont="1" applyBorder="1"/>
    <xf numFmtId="1" fontId="4" fillId="0" borderId="15" xfId="0" applyNumberFormat="1" applyFont="1" applyBorder="1" applyAlignment="1">
      <alignment horizontal="left" indent="1"/>
    </xf>
    <xf numFmtId="0" fontId="4" fillId="0" borderId="15" xfId="0" applyFont="1" applyFill="1" applyBorder="1"/>
    <xf numFmtId="0" fontId="60" fillId="0" borderId="0" xfId="0" applyFont="1" applyAlignment="1">
      <alignment horizontal="centerContinuous" wrapText="1"/>
    </xf>
    <xf numFmtId="0" fontId="60" fillId="0" borderId="0" xfId="0" applyFont="1"/>
    <xf numFmtId="3" fontId="4" fillId="0" borderId="0" xfId="0" applyNumberFormat="1" applyFont="1" applyBorder="1" applyAlignment="1">
      <alignment horizontal="center"/>
    </xf>
    <xf numFmtId="168" fontId="4" fillId="0" borderId="0" xfId="0" applyNumberFormat="1" applyFont="1" applyBorder="1" applyAlignment="1">
      <alignment horizontal="center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61" fillId="0" borderId="0" xfId="0" applyFont="1"/>
    <xf numFmtId="0" fontId="4" fillId="0" borderId="15" xfId="0" applyFont="1" applyFill="1" applyBorder="1" applyAlignment="1">
      <alignment wrapText="1"/>
    </xf>
    <xf numFmtId="0" fontId="4" fillId="0" borderId="25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3" fontId="4" fillId="0" borderId="0" xfId="0" applyNumberFormat="1" applyFont="1"/>
    <xf numFmtId="168" fontId="6" fillId="0" borderId="0" xfId="0" applyNumberFormat="1" applyFont="1"/>
    <xf numFmtId="0" fontId="5" fillId="0" borderId="0" xfId="0" applyFont="1"/>
    <xf numFmtId="3" fontId="5" fillId="0" borderId="0" xfId="0" applyNumberFormat="1" applyFont="1"/>
    <xf numFmtId="178" fontId="5" fillId="0" borderId="0" xfId="0" applyNumberFormat="1" applyFont="1"/>
    <xf numFmtId="168" fontId="62" fillId="0" borderId="0" xfId="0" applyNumberFormat="1" applyFont="1"/>
    <xf numFmtId="168" fontId="62" fillId="0" borderId="0" xfId="0" applyNumberFormat="1" applyFont="1" applyFill="1"/>
    <xf numFmtId="49" fontId="4" fillId="0" borderId="0" xfId="0" applyNumberFormat="1" applyFont="1" applyAlignment="1">
      <alignment horizontal="left" indent="1"/>
    </xf>
    <xf numFmtId="49" fontId="4" fillId="0" borderId="0" xfId="0" applyNumberFormat="1" applyFont="1"/>
    <xf numFmtId="0" fontId="4" fillId="0" borderId="0" xfId="124" applyFont="1" applyAlignment="1">
      <alignment horizontal="center"/>
    </xf>
    <xf numFmtId="0" fontId="63" fillId="0" borderId="0" xfId="124" applyFont="1"/>
    <xf numFmtId="0" fontId="4" fillId="58" borderId="0" xfId="124" applyFont="1" applyFill="1" applyBorder="1" applyAlignment="1">
      <alignment horizontal="left"/>
    </xf>
    <xf numFmtId="181" fontId="4" fillId="0" borderId="0" xfId="124" applyNumberFormat="1" applyFont="1"/>
    <xf numFmtId="181" fontId="63" fillId="0" borderId="0" xfId="124" applyNumberFormat="1" applyFont="1"/>
    <xf numFmtId="181" fontId="64" fillId="0" borderId="0" xfId="124" applyNumberFormat="1" applyFont="1"/>
    <xf numFmtId="181" fontId="5" fillId="0" borderId="0" xfId="124" applyNumberFormat="1" applyFont="1"/>
    <xf numFmtId="181" fontId="65" fillId="0" borderId="0" xfId="124" applyNumberFormat="1" applyFont="1"/>
    <xf numFmtId="0" fontId="53" fillId="0" borderId="0" xfId="0" applyFont="1"/>
    <xf numFmtId="168" fontId="4" fillId="0" borderId="0" xfId="0" applyNumberFormat="1" applyFont="1"/>
    <xf numFmtId="0" fontId="53" fillId="0" borderId="0" xfId="0" applyFont="1" applyAlignment="1">
      <alignment horizontal="right"/>
    </xf>
    <xf numFmtId="0" fontId="59" fillId="0" borderId="0" xfId="0" applyFont="1" applyFill="1" applyBorder="1" applyAlignment="1">
      <alignment horizontal="justify" vertical="top" wrapText="1"/>
    </xf>
    <xf numFmtId="0" fontId="4" fillId="0" borderId="1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63" fillId="0" borderId="0" xfId="0" applyFont="1"/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25" xfId="0" applyFont="1" applyBorder="1" applyAlignment="1">
      <alignment horizontal="centerContinuous"/>
    </xf>
    <xf numFmtId="0" fontId="4" fillId="0" borderId="16" xfId="0" applyFont="1" applyBorder="1" applyAlignment="1">
      <alignment horizontal="centerContinuous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Continuous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82" fontId="4" fillId="0" borderId="0" xfId="128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168" fontId="4" fillId="0" borderId="0" xfId="0" applyNumberFormat="1" applyFont="1" applyBorder="1"/>
    <xf numFmtId="182" fontId="4" fillId="0" borderId="0" xfId="128" applyNumberFormat="1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0" borderId="15" xfId="0" applyFont="1" applyBorder="1"/>
    <xf numFmtId="3" fontId="5" fillId="0" borderId="15" xfId="0" applyNumberFormat="1" applyFont="1" applyBorder="1" applyAlignment="1">
      <alignment horizontal="right" vertical="center"/>
    </xf>
    <xf numFmtId="0" fontId="53" fillId="0" borderId="28" xfId="0" applyFont="1" applyBorder="1" applyAlignment="1">
      <alignment vertical="top" wrapText="1"/>
    </xf>
    <xf numFmtId="0" fontId="53" fillId="0" borderId="0" xfId="0" applyFont="1" applyBorder="1" applyAlignment="1">
      <alignment horizontal="center"/>
    </xf>
    <xf numFmtId="0" fontId="53" fillId="0" borderId="0" xfId="0" applyFont="1" applyBorder="1" applyAlignment="1">
      <alignment horizontal="center" vertical="center"/>
    </xf>
    <xf numFmtId="0" fontId="5" fillId="58" borderId="0" xfId="124" applyFont="1" applyFill="1" applyBorder="1" applyAlignment="1">
      <alignment horizontal="left"/>
    </xf>
    <xf numFmtId="0" fontId="61" fillId="0" borderId="0" xfId="125" applyFont="1" applyFill="1" applyBorder="1"/>
    <xf numFmtId="0" fontId="61" fillId="0" borderId="0" xfId="125" applyFont="1" applyFill="1" applyBorder="1" applyAlignment="1"/>
    <xf numFmtId="0" fontId="66" fillId="0" borderId="25" xfId="125" applyFont="1" applyFill="1" applyBorder="1" applyAlignment="1">
      <alignment horizontal="right" wrapText="1"/>
    </xf>
    <xf numFmtId="0" fontId="61" fillId="0" borderId="25" xfId="125" applyFont="1" applyFill="1" applyBorder="1" applyAlignment="1">
      <alignment horizontal="right" wrapText="1"/>
    </xf>
    <xf numFmtId="0" fontId="61" fillId="0" borderId="25" xfId="125" applyFont="1" applyFill="1" applyBorder="1" applyAlignment="1">
      <alignment horizontal="center" vertical="top" wrapText="1"/>
    </xf>
    <xf numFmtId="0" fontId="61" fillId="0" borderId="15" xfId="125" applyFont="1" applyFill="1" applyBorder="1"/>
    <xf numFmtId="0" fontId="61" fillId="0" borderId="15" xfId="125" applyFont="1" applyFill="1" applyBorder="1" applyAlignment="1">
      <alignment horizontal="right"/>
    </xf>
    <xf numFmtId="0" fontId="61" fillId="0" borderId="15" xfId="125" applyFont="1" applyFill="1" applyBorder="1" applyAlignment="1">
      <alignment horizontal="center"/>
    </xf>
    <xf numFmtId="0" fontId="66" fillId="0" borderId="0" xfId="125" applyFont="1" applyFill="1" applyBorder="1"/>
    <xf numFmtId="0" fontId="66" fillId="0" borderId="0" xfId="125" applyFont="1" applyFill="1" applyBorder="1" applyAlignment="1">
      <alignment horizontal="right"/>
    </xf>
    <xf numFmtId="180" fontId="61" fillId="0" borderId="0" xfId="128" applyNumberFormat="1" applyFont="1" applyFill="1" applyBorder="1"/>
    <xf numFmtId="168" fontId="61" fillId="0" borderId="0" xfId="125" applyNumberFormat="1" applyFont="1" applyFill="1" applyBorder="1"/>
    <xf numFmtId="2" fontId="61" fillId="0" borderId="0" xfId="125" applyNumberFormat="1" applyFont="1" applyFill="1" applyBorder="1"/>
    <xf numFmtId="180" fontId="66" fillId="0" borderId="0" xfId="126" applyNumberFormat="1" applyFont="1" applyFill="1" applyBorder="1"/>
    <xf numFmtId="178" fontId="66" fillId="0" borderId="0" xfId="125" applyNumberFormat="1" applyFont="1" applyFill="1" applyBorder="1"/>
    <xf numFmtId="168" fontId="66" fillId="0" borderId="0" xfId="125" applyNumberFormat="1" applyFont="1" applyFill="1" applyBorder="1"/>
    <xf numFmtId="178" fontId="61" fillId="0" borderId="0" xfId="125" applyNumberFormat="1" applyFont="1" applyFill="1" applyBorder="1"/>
    <xf numFmtId="0" fontId="61" fillId="0" borderId="0" xfId="125" applyFont="1" applyFill="1" applyBorder="1" applyAlignment="1">
      <alignment vertical="top" wrapText="1"/>
    </xf>
    <xf numFmtId="178" fontId="61" fillId="0" borderId="0" xfId="125" applyNumberFormat="1" applyFont="1" applyFill="1" applyBorder="1" applyAlignment="1">
      <alignment vertical="top" wrapText="1"/>
    </xf>
    <xf numFmtId="179" fontId="66" fillId="0" borderId="0" xfId="126" applyNumberFormat="1" applyFont="1" applyFill="1" applyBorder="1"/>
    <xf numFmtId="179" fontId="66" fillId="0" borderId="15" xfId="126" applyNumberFormat="1" applyFont="1" applyFill="1" applyBorder="1"/>
    <xf numFmtId="180" fontId="69" fillId="0" borderId="0" xfId="126" applyNumberFormat="1" applyFont="1" applyFill="1" applyBorder="1"/>
    <xf numFmtId="178" fontId="69" fillId="0" borderId="0" xfId="125" applyNumberFormat="1" applyFont="1" applyFill="1" applyBorder="1"/>
    <xf numFmtId="178" fontId="69" fillId="0" borderId="0" xfId="125" applyNumberFormat="1" applyFont="1" applyFill="1" applyBorder="1" applyAlignment="1">
      <alignment horizontal="right"/>
    </xf>
    <xf numFmtId="0" fontId="5" fillId="0" borderId="0" xfId="124" applyFont="1" applyFill="1"/>
    <xf numFmtId="0" fontId="4" fillId="0" borderId="0" xfId="124" applyFont="1" applyFill="1"/>
    <xf numFmtId="168" fontId="6" fillId="0" borderId="0" xfId="0" applyNumberFormat="1" applyFont="1" applyAlignment="1">
      <alignment horizontal="right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49" fontId="4" fillId="0" borderId="0" xfId="0" applyNumberFormat="1" applyFont="1" applyBorder="1"/>
    <xf numFmtId="3" fontId="4" fillId="0" borderId="0" xfId="0" applyNumberFormat="1" applyFont="1" applyBorder="1"/>
    <xf numFmtId="168" fontId="6" fillId="0" borderId="0" xfId="0" applyNumberFormat="1" applyFont="1" applyBorder="1"/>
    <xf numFmtId="168" fontId="6" fillId="0" borderId="0" xfId="0" applyNumberFormat="1" applyFont="1" applyBorder="1" applyAlignment="1">
      <alignment horizontal="right"/>
    </xf>
    <xf numFmtId="0" fontId="61" fillId="0" borderId="15" xfId="0" applyFont="1" applyBorder="1"/>
    <xf numFmtId="0" fontId="5" fillId="0" borderId="0" xfId="54" applyFont="1" applyFill="1" applyBorder="1"/>
    <xf numFmtId="0" fontId="5" fillId="0" borderId="15" xfId="54" applyFont="1" applyFill="1" applyBorder="1"/>
    <xf numFmtId="178" fontId="6" fillId="0" borderId="0" xfId="129" applyNumberFormat="1" applyFont="1" applyFill="1"/>
    <xf numFmtId="3" fontId="5" fillId="0" borderId="15" xfId="43" applyNumberFormat="1" applyFont="1" applyFill="1" applyBorder="1"/>
    <xf numFmtId="178" fontId="6" fillId="0" borderId="0" xfId="129" applyNumberFormat="1" applyFont="1" applyFill="1" applyBorder="1"/>
    <xf numFmtId="3" fontId="5" fillId="0" borderId="0" xfId="43" applyNumberFormat="1" applyFont="1" applyFill="1" applyBorder="1"/>
    <xf numFmtId="0" fontId="5" fillId="0" borderId="0" xfId="54" applyFont="1" applyFill="1" applyBorder="1" applyAlignment="1">
      <alignment horizontal="left"/>
    </xf>
    <xf numFmtId="0" fontId="4" fillId="0" borderId="16" xfId="54" applyFont="1" applyFill="1" applyBorder="1" applyAlignment="1">
      <alignment horizontal="right"/>
    </xf>
    <xf numFmtId="0" fontId="4" fillId="0" borderId="0" xfId="54" applyFont="1" applyFill="1" applyBorder="1" applyAlignment="1">
      <alignment horizontal="right"/>
    </xf>
    <xf numFmtId="0" fontId="4" fillId="0" borderId="0" xfId="0" quotePrefix="1" applyFont="1" applyBorder="1" applyAlignment="1">
      <alignment horizontal="left" vertical="center" wrapText="1"/>
    </xf>
    <xf numFmtId="0" fontId="4" fillId="0" borderId="0" xfId="0" quotePrefix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182" fontId="4" fillId="0" borderId="0" xfId="0" applyNumberFormat="1" applyFont="1" applyAlignment="1">
      <alignment horizontal="center" vertical="center" wrapText="1"/>
    </xf>
    <xf numFmtId="0" fontId="4" fillId="0" borderId="0" xfId="0" applyFont="1" applyBorder="1" applyAlignment="1">
      <alignment horizontal="right" vertical="center"/>
    </xf>
    <xf numFmtId="0" fontId="5" fillId="0" borderId="0" xfId="0" applyFont="1" applyBorder="1"/>
    <xf numFmtId="3" fontId="5" fillId="0" borderId="0" xfId="0" applyNumberFormat="1" applyFont="1" applyBorder="1" applyAlignment="1">
      <alignment horizontal="right" vertical="center"/>
    </xf>
    <xf numFmtId="0" fontId="53" fillId="0" borderId="15" xfId="0" applyFont="1" applyBorder="1" applyAlignment="1">
      <alignment horizontal="left"/>
    </xf>
    <xf numFmtId="168" fontId="5" fillId="0" borderId="0" xfId="0" applyNumberFormat="1" applyFont="1" applyBorder="1"/>
    <xf numFmtId="0" fontId="53" fillId="0" borderId="0" xfId="0" applyFont="1" applyBorder="1" applyAlignment="1"/>
    <xf numFmtId="0" fontId="66" fillId="0" borderId="15" xfId="0" applyFont="1" applyBorder="1" applyAlignment="1">
      <alignment horizontal="center" vertical="center" wrapText="1"/>
    </xf>
    <xf numFmtId="0" fontId="61" fillId="0" borderId="1" xfId="0" applyFont="1" applyFill="1" applyBorder="1" applyAlignment="1">
      <alignment vertical="center" wrapText="1"/>
    </xf>
    <xf numFmtId="0" fontId="4" fillId="0" borderId="0" xfId="54" applyFont="1" applyFill="1" applyAlignment="1">
      <alignment horizontal="right"/>
    </xf>
    <xf numFmtId="0" fontId="4" fillId="0" borderId="0" xfId="54" applyFont="1" applyFill="1" applyBorder="1" applyAlignment="1">
      <alignment horizontal="left"/>
    </xf>
    <xf numFmtId="3" fontId="4" fillId="0" borderId="0" xfId="43" applyNumberFormat="1" applyFont="1" applyFill="1" applyBorder="1"/>
    <xf numFmtId="0" fontId="53" fillId="0" borderId="0" xfId="0" applyFont="1" applyFill="1"/>
    <xf numFmtId="0" fontId="53" fillId="0" borderId="0" xfId="0" applyFont="1" applyFill="1" applyAlignment="1">
      <alignment wrapText="1"/>
    </xf>
    <xf numFmtId="0" fontId="53" fillId="0" borderId="15" xfId="0" applyFont="1" applyFill="1" applyBorder="1" applyAlignment="1">
      <alignment horizontal="left" wrapText="1"/>
    </xf>
    <xf numFmtId="0" fontId="59" fillId="0" borderId="37" xfId="0" applyFont="1" applyFill="1" applyBorder="1" applyAlignment="1">
      <alignment vertical="center"/>
    </xf>
    <xf numFmtId="0" fontId="59" fillId="0" borderId="31" xfId="0" applyFont="1" applyFill="1" applyBorder="1" applyAlignment="1">
      <alignment vertical="center" wrapText="1"/>
    </xf>
    <xf numFmtId="0" fontId="59" fillId="0" borderId="38" xfId="0" applyFont="1" applyFill="1" applyBorder="1" applyAlignment="1">
      <alignment vertical="center"/>
    </xf>
    <xf numFmtId="0" fontId="59" fillId="0" borderId="27" xfId="0" applyFont="1" applyFill="1" applyBorder="1" applyAlignment="1">
      <alignment vertical="center" wrapText="1"/>
    </xf>
    <xf numFmtId="0" fontId="59" fillId="0" borderId="39" xfId="0" applyFont="1" applyFill="1" applyBorder="1" applyAlignment="1">
      <alignment vertical="center"/>
    </xf>
    <xf numFmtId="0" fontId="59" fillId="0" borderId="29" xfId="0" applyFont="1" applyFill="1" applyBorder="1" applyAlignment="1">
      <alignment vertical="center" wrapText="1"/>
    </xf>
    <xf numFmtId="0" fontId="59" fillId="0" borderId="0" xfId="0" applyFont="1" applyFill="1" applyAlignment="1">
      <alignment horizontal="justify" vertical="top" wrapText="1"/>
    </xf>
    <xf numFmtId="0" fontId="53" fillId="0" borderId="15" xfId="0" applyFont="1" applyFill="1" applyBorder="1"/>
    <xf numFmtId="0" fontId="53" fillId="0" borderId="15" xfId="0" applyFont="1" applyFill="1" applyBorder="1" applyAlignment="1">
      <alignment horizontal="right"/>
    </xf>
    <xf numFmtId="0" fontId="53" fillId="0" borderId="0" xfId="0" applyFont="1" applyFill="1" applyAlignment="1">
      <alignment horizontal="right"/>
    </xf>
    <xf numFmtId="0" fontId="53" fillId="0" borderId="0" xfId="0" applyFont="1" applyFill="1" applyAlignment="1">
      <alignment horizontal="justify" vertical="center"/>
    </xf>
    <xf numFmtId="0" fontId="4" fillId="0" borderId="0" xfId="0" applyFont="1" applyFill="1" applyBorder="1" applyAlignment="1">
      <alignment horizontal="justify" vertical="top" wrapText="1"/>
    </xf>
    <xf numFmtId="0" fontId="53" fillId="0" borderId="16" xfId="0" applyFont="1" applyFill="1" applyBorder="1" applyAlignment="1">
      <alignment horizontal="left" vertical="center"/>
    </xf>
    <xf numFmtId="0" fontId="53" fillId="0" borderId="16" xfId="0" applyFont="1" applyFill="1" applyBorder="1" applyAlignment="1">
      <alignment horizontal="center" vertical="center"/>
    </xf>
    <xf numFmtId="0" fontId="70" fillId="0" borderId="0" xfId="0" applyFont="1" applyFill="1" applyAlignment="1">
      <alignment horizontal="right" vertical="center" wrapText="1"/>
    </xf>
    <xf numFmtId="0" fontId="70" fillId="0" borderId="0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center" wrapText="1"/>
    </xf>
    <xf numFmtId="182" fontId="5" fillId="0" borderId="0" xfId="128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168" fontId="5" fillId="0" borderId="0" xfId="0" applyNumberFormat="1" applyFont="1"/>
    <xf numFmtId="0" fontId="5" fillId="0" borderId="0" xfId="0" applyFont="1" applyBorder="1" applyAlignment="1">
      <alignment horizontal="right" vertical="center" wrapText="1"/>
    </xf>
    <xf numFmtId="0" fontId="53" fillId="0" borderId="0" xfId="54" applyFont="1" applyFill="1" applyBorder="1" applyAlignment="1">
      <alignment horizontal="justify"/>
    </xf>
    <xf numFmtId="178" fontId="62" fillId="0" borderId="0" xfId="129" applyNumberFormat="1" applyFont="1" applyFill="1" applyBorder="1"/>
    <xf numFmtId="0" fontId="53" fillId="0" borderId="0" xfId="0" applyFont="1" applyBorder="1" applyAlignment="1">
      <alignment vertical="center"/>
    </xf>
    <xf numFmtId="0" fontId="53" fillId="0" borderId="15" xfId="0" applyFont="1" applyBorder="1"/>
    <xf numFmtId="168" fontId="53" fillId="0" borderId="0" xfId="0" applyNumberFormat="1" applyFont="1"/>
    <xf numFmtId="0" fontId="4" fillId="0" borderId="16" xfId="0" applyFont="1" applyBorder="1" applyAlignment="1">
      <alignment horizontal="center" wrapText="1"/>
    </xf>
    <xf numFmtId="178" fontId="6" fillId="0" borderId="0" xfId="0" applyNumberFormat="1" applyFont="1" applyAlignment="1">
      <alignment horizontal="right" vertical="center"/>
    </xf>
    <xf numFmtId="178" fontId="6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178" fontId="62" fillId="0" borderId="0" xfId="0" applyNumberFormat="1" applyFont="1" applyBorder="1" applyAlignment="1">
      <alignment horizontal="right" vertical="center"/>
    </xf>
    <xf numFmtId="0" fontId="59" fillId="0" borderId="40" xfId="0" applyFont="1" applyFill="1" applyBorder="1" applyAlignment="1">
      <alignment vertical="center"/>
    </xf>
    <xf numFmtId="0" fontId="59" fillId="0" borderId="41" xfId="0" applyFont="1" applyFill="1" applyBorder="1" applyAlignment="1">
      <alignment vertical="center" wrapText="1"/>
    </xf>
    <xf numFmtId="0" fontId="59" fillId="0" borderId="40" xfId="0" applyFont="1" applyFill="1" applyBorder="1" applyAlignment="1">
      <alignment vertical="center" wrapText="1"/>
    </xf>
    <xf numFmtId="0" fontId="61" fillId="0" borderId="1" xfId="0" applyFont="1" applyBorder="1" applyAlignment="1">
      <alignment horizontal="justify" vertical="center" wrapText="1"/>
    </xf>
    <xf numFmtId="2" fontId="61" fillId="0" borderId="0" xfId="125" applyNumberFormat="1" applyFont="1" applyFill="1" applyBorder="1" applyAlignment="1">
      <alignment wrapText="1"/>
    </xf>
    <xf numFmtId="0" fontId="69" fillId="0" borderId="0" xfId="125" applyFont="1" applyFill="1" applyBorder="1"/>
    <xf numFmtId="168" fontId="67" fillId="0" borderId="0" xfId="125" applyNumberFormat="1" applyFont="1" applyFill="1" applyBorder="1"/>
    <xf numFmtId="168" fontId="69" fillId="0" borderId="0" xfId="125" applyNumberFormat="1" applyFont="1" applyFill="1" applyBorder="1"/>
    <xf numFmtId="0" fontId="69" fillId="0" borderId="0" xfId="125" applyFont="1" applyFill="1" applyBorder="1" applyAlignment="1">
      <alignment horizontal="right"/>
    </xf>
    <xf numFmtId="178" fontId="67" fillId="0" borderId="0" xfId="125" applyNumberFormat="1" applyFont="1" applyFill="1" applyBorder="1"/>
    <xf numFmtId="178" fontId="67" fillId="0" borderId="0" xfId="125" applyNumberFormat="1" applyFont="1" applyFill="1" applyBorder="1" applyAlignment="1">
      <alignment vertical="top" wrapText="1"/>
    </xf>
    <xf numFmtId="179" fontId="69" fillId="0" borderId="0" xfId="126" applyNumberFormat="1" applyFont="1" applyFill="1" applyBorder="1"/>
    <xf numFmtId="0" fontId="5" fillId="0" borderId="0" xfId="0" applyFont="1" applyAlignment="1">
      <alignment horizontal="left"/>
    </xf>
    <xf numFmtId="3" fontId="5" fillId="0" borderId="0" xfId="0" applyNumberFormat="1" applyFont="1" applyAlignment="1"/>
    <xf numFmtId="178" fontId="5" fillId="0" borderId="0" xfId="0" applyNumberFormat="1" applyFont="1" applyAlignment="1"/>
    <xf numFmtId="168" fontId="70" fillId="0" borderId="0" xfId="0" applyNumberFormat="1" applyFont="1" applyFill="1" applyAlignment="1">
      <alignment horizontal="right" vertical="center" wrapText="1"/>
    </xf>
    <xf numFmtId="0" fontId="4" fillId="0" borderId="15" xfId="124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6" xfId="0" applyFont="1" applyFill="1" applyBorder="1" applyAlignment="1">
      <alignment horizontal="center" wrapText="1"/>
    </xf>
    <xf numFmtId="0" fontId="53" fillId="0" borderId="16" xfId="0" applyFont="1" applyBorder="1" applyAlignment="1"/>
    <xf numFmtId="0" fontId="53" fillId="0" borderId="0" xfId="0" applyFont="1" applyFill="1" applyBorder="1" applyAlignment="1">
      <alignment horizontal="left" wrapText="1"/>
    </xf>
    <xf numFmtId="0" fontId="59" fillId="0" borderId="1" xfId="0" applyFont="1" applyFill="1" applyBorder="1" applyAlignment="1">
      <alignment vertical="center"/>
    </xf>
    <xf numFmtId="0" fontId="53" fillId="0" borderId="0" xfId="0" applyFont="1" applyFill="1" applyBorder="1" applyAlignment="1">
      <alignment horizontal="left" vertical="center"/>
    </xf>
    <xf numFmtId="0" fontId="61" fillId="0" borderId="25" xfId="125" applyFont="1" applyFill="1" applyBorder="1" applyAlignment="1">
      <alignment horizontal="center" wrapText="1"/>
    </xf>
    <xf numFmtId="0" fontId="61" fillId="0" borderId="15" xfId="125" applyFont="1" applyFill="1" applyBorder="1" applyAlignment="1">
      <alignment horizontal="center" wrapText="1"/>
    </xf>
    <xf numFmtId="0" fontId="4" fillId="0" borderId="16" xfId="51" applyFont="1" applyBorder="1" applyAlignment="1">
      <alignment horizontal="center"/>
    </xf>
    <xf numFmtId="0" fontId="4" fillId="0" borderId="15" xfId="124" applyFont="1" applyBorder="1" applyAlignment="1">
      <alignment horizontal="center"/>
    </xf>
    <xf numFmtId="0" fontId="4" fillId="0" borderId="0" xfId="51" applyFont="1" applyAlignment="1">
      <alignment horizontal="left" wrapText="1"/>
    </xf>
    <xf numFmtId="0" fontId="53" fillId="0" borderId="0" xfId="51" applyFont="1" applyAlignment="1">
      <alignment horizontal="left" wrapText="1"/>
    </xf>
    <xf numFmtId="0" fontId="59" fillId="0" borderId="34" xfId="0" applyFont="1" applyBorder="1" applyAlignment="1">
      <alignment horizontal="center" vertical="center" wrapText="1"/>
    </xf>
    <xf numFmtId="0" fontId="59" fillId="0" borderId="35" xfId="0" applyFont="1" applyBorder="1" applyAlignment="1">
      <alignment horizontal="center" vertical="center" wrapText="1"/>
    </xf>
    <xf numFmtId="0" fontId="59" fillId="0" borderId="36" xfId="0" applyFont="1" applyBorder="1" applyAlignment="1">
      <alignment horizontal="center" vertical="center" wrapText="1"/>
    </xf>
    <xf numFmtId="0" fontId="59" fillId="0" borderId="32" xfId="0" applyFont="1" applyBorder="1" applyAlignment="1">
      <alignment horizontal="center" vertical="center" wrapText="1"/>
    </xf>
    <xf numFmtId="0" fontId="59" fillId="0" borderId="33" xfId="0" applyFont="1" applyBorder="1" applyAlignment="1">
      <alignment horizontal="center" vertical="center" wrapText="1"/>
    </xf>
    <xf numFmtId="0" fontId="59" fillId="0" borderId="3" xfId="0" applyFont="1" applyBorder="1" applyAlignment="1">
      <alignment horizontal="center" vertical="center" wrapText="1"/>
    </xf>
    <xf numFmtId="0" fontId="4" fillId="0" borderId="0" xfId="54" applyFont="1" applyFill="1" applyAlignment="1">
      <alignment horizontal="left"/>
    </xf>
    <xf numFmtId="0" fontId="4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0" fontId="53" fillId="0" borderId="16" xfId="0" applyFont="1" applyBorder="1" applyAlignment="1">
      <alignment horizontal="center" vertical="center"/>
    </xf>
    <xf numFmtId="0" fontId="4" fillId="0" borderId="16" xfId="0" applyFont="1" applyFill="1" applyBorder="1" applyAlignment="1">
      <alignment horizontal="center" wrapText="1"/>
    </xf>
    <xf numFmtId="0" fontId="53" fillId="0" borderId="16" xfId="0" applyFont="1" applyBorder="1" applyAlignment="1">
      <alignment horizontal="center"/>
    </xf>
    <xf numFmtId="0" fontId="53" fillId="0" borderId="16" xfId="0" applyFont="1" applyBorder="1" applyAlignment="1"/>
    <xf numFmtId="0" fontId="4" fillId="0" borderId="25" xfId="0" applyFont="1" applyBorder="1" applyAlignment="1">
      <alignment horizontal="center"/>
    </xf>
    <xf numFmtId="0" fontId="53" fillId="0" borderId="25" xfId="0" applyFont="1" applyBorder="1" applyAlignment="1">
      <alignment horizontal="center"/>
    </xf>
    <xf numFmtId="0" fontId="6" fillId="0" borderId="25" xfId="0" applyFont="1" applyFill="1" applyBorder="1" applyAlignment="1">
      <alignment horizontal="center"/>
    </xf>
    <xf numFmtId="0" fontId="67" fillId="0" borderId="25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61" fillId="0" borderId="0" xfId="0" applyFont="1" applyBorder="1" applyAlignment="1">
      <alignment horizontal="left"/>
    </xf>
    <xf numFmtId="0" fontId="53" fillId="0" borderId="0" xfId="0" applyFont="1" applyBorder="1" applyAlignment="1">
      <alignment horizontal="left"/>
    </xf>
    <xf numFmtId="0" fontId="61" fillId="0" borderId="0" xfId="0" applyFont="1" applyFill="1" applyBorder="1" applyAlignment="1">
      <alignment horizontal="left" vertical="top" wrapText="1"/>
    </xf>
    <xf numFmtId="0" fontId="53" fillId="0" borderId="0" xfId="0" applyFont="1" applyFill="1" applyBorder="1" applyAlignment="1">
      <alignment horizontal="left" wrapText="1"/>
    </xf>
    <xf numFmtId="0" fontId="59" fillId="0" borderId="1" xfId="0" applyFont="1" applyFill="1" applyBorder="1" applyAlignment="1">
      <alignment vertical="center"/>
    </xf>
    <xf numFmtId="0" fontId="53" fillId="0" borderId="0" xfId="0" applyFont="1" applyFill="1" applyBorder="1" applyAlignment="1">
      <alignment horizontal="left" vertical="center"/>
    </xf>
  </cellXfs>
  <cellStyles count="130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Colore 1" xfId="96" builtinId="30" hidden="1"/>
    <cellStyle name="20% - Colore 2" xfId="100" builtinId="34" hidden="1"/>
    <cellStyle name="20% - Colore 3" xfId="104" builtinId="38" hidden="1"/>
    <cellStyle name="20% - Colore 4" xfId="108" builtinId="42" hidden="1"/>
    <cellStyle name="20% - Colore 5" xfId="112" builtinId="46" hidden="1"/>
    <cellStyle name="20% - Colore 6" xfId="116" builtinId="50" hidden="1"/>
    <cellStyle name="2x indented GHG Textfiels" xfId="7" xr:uid="{00000000-0005-0000-0000-00000C000000}"/>
    <cellStyle name="40% - Accent1" xfId="8" xr:uid="{00000000-0005-0000-0000-00000D000000}"/>
    <cellStyle name="40% - Accent2" xfId="9" xr:uid="{00000000-0005-0000-0000-00000E000000}"/>
    <cellStyle name="40% - Accent3" xfId="10" xr:uid="{00000000-0005-0000-0000-00000F000000}"/>
    <cellStyle name="40% - Accent4" xfId="11" xr:uid="{00000000-0005-0000-0000-000010000000}"/>
    <cellStyle name="40% - Accent5" xfId="12" xr:uid="{00000000-0005-0000-0000-000011000000}"/>
    <cellStyle name="40% - Accent6" xfId="13" xr:uid="{00000000-0005-0000-0000-000012000000}"/>
    <cellStyle name="40% - Colore 1" xfId="97" builtinId="31" hidden="1"/>
    <cellStyle name="40% - Colore 2" xfId="101" builtinId="35" hidden="1"/>
    <cellStyle name="40% - Colore 3" xfId="105" builtinId="39" hidden="1"/>
    <cellStyle name="40% - Colore 4" xfId="109" builtinId="43" hidden="1"/>
    <cellStyle name="40% - Colore 5" xfId="113" builtinId="47" hidden="1"/>
    <cellStyle name="40% - Colore 6" xfId="117" builtinId="51" hidden="1"/>
    <cellStyle name="5x indented GHG Textfiels" xfId="14" xr:uid="{00000000-0005-0000-0000-000019000000}"/>
    <cellStyle name="60% - Accent1" xfId="15" xr:uid="{00000000-0005-0000-0000-00001A000000}"/>
    <cellStyle name="60% - Accent2" xfId="16" xr:uid="{00000000-0005-0000-0000-00001B000000}"/>
    <cellStyle name="60% - Accent3" xfId="17" xr:uid="{00000000-0005-0000-0000-00001C000000}"/>
    <cellStyle name="60% - Accent4" xfId="18" xr:uid="{00000000-0005-0000-0000-00001D000000}"/>
    <cellStyle name="60% - Accent5" xfId="19" xr:uid="{00000000-0005-0000-0000-00001E000000}"/>
    <cellStyle name="60% - Accent6" xfId="20" xr:uid="{00000000-0005-0000-0000-00001F000000}"/>
    <cellStyle name="60% - Colore 1" xfId="98" builtinId="32" hidden="1"/>
    <cellStyle name="60% - Colore 2" xfId="102" builtinId="36" hidden="1"/>
    <cellStyle name="60% - Colore 3" xfId="106" builtinId="40" hidden="1"/>
    <cellStyle name="60% - Colore 4" xfId="110" builtinId="44" hidden="1"/>
    <cellStyle name="60% - Colore 5" xfId="114" builtinId="48" hidden="1"/>
    <cellStyle name="60% - Colore 6" xfId="118" builtinId="52" hidden="1"/>
    <cellStyle name="Accent1" xfId="21" xr:uid="{00000000-0005-0000-0000-000026000000}"/>
    <cellStyle name="Accent2" xfId="22" xr:uid="{00000000-0005-0000-0000-000027000000}"/>
    <cellStyle name="Accent3" xfId="23" xr:uid="{00000000-0005-0000-0000-000028000000}"/>
    <cellStyle name="Accent4" xfId="24" xr:uid="{00000000-0005-0000-0000-000029000000}"/>
    <cellStyle name="Accent5" xfId="25" xr:uid="{00000000-0005-0000-0000-00002A000000}"/>
    <cellStyle name="Accent6" xfId="26" xr:uid="{00000000-0005-0000-0000-00002B000000}"/>
    <cellStyle name="Bad" xfId="27" xr:uid="{00000000-0005-0000-0000-00002C000000}"/>
    <cellStyle name="Bold GHG Numbers (0.00)" xfId="28" xr:uid="{00000000-0005-0000-0000-00002D000000}"/>
    <cellStyle name="Calcolo" xfId="88" builtinId="22" hidden="1"/>
    <cellStyle name="Calculation" xfId="29" xr:uid="{00000000-0005-0000-0000-00002F000000}"/>
    <cellStyle name="Cella collegata" xfId="89" builtinId="24" hidden="1"/>
    <cellStyle name="Cella da controllare" xfId="90" builtinId="23" hidden="1"/>
    <cellStyle name="Check Cell" xfId="30" xr:uid="{00000000-0005-0000-0000-000032000000}"/>
    <cellStyle name="Collegamento ipertestuale 2" xfId="127" xr:uid="{00000000-0005-0000-0000-000033000000}"/>
    <cellStyle name="Colore 1" xfId="95" builtinId="29" hidden="1"/>
    <cellStyle name="Colore 2" xfId="99" builtinId="33" hidden="1"/>
    <cellStyle name="Colore 3" xfId="103" builtinId="37" hidden="1"/>
    <cellStyle name="Colore 4" xfId="107" builtinId="41" hidden="1"/>
    <cellStyle name="Colore 5" xfId="111" builtinId="45" hidden="1"/>
    <cellStyle name="Colore 6" xfId="115" builtinId="49" hidden="1"/>
    <cellStyle name="Data" xfId="31" xr:uid="{00000000-0005-0000-0000-00003A000000}"/>
    <cellStyle name="Euro" xfId="32" xr:uid="{00000000-0005-0000-0000-00003B000000}"/>
    <cellStyle name="Explanatory Text" xfId="33" xr:uid="{00000000-0005-0000-0000-00003C000000}"/>
    <cellStyle name="Fisso" xfId="34" xr:uid="{00000000-0005-0000-0000-00003D000000}"/>
    <cellStyle name="Good" xfId="35" xr:uid="{00000000-0005-0000-0000-00003E000000}"/>
    <cellStyle name="Heading 1" xfId="36" xr:uid="{00000000-0005-0000-0000-00003F000000}"/>
    <cellStyle name="Heading 2" xfId="37" xr:uid="{00000000-0005-0000-0000-000040000000}"/>
    <cellStyle name="Heading 3" xfId="38" xr:uid="{00000000-0005-0000-0000-000041000000}"/>
    <cellStyle name="Heading 4" xfId="39" xr:uid="{00000000-0005-0000-0000-000042000000}"/>
    <cellStyle name="Headline" xfId="40" xr:uid="{00000000-0005-0000-0000-000043000000}"/>
    <cellStyle name="Linked Cell" xfId="41" xr:uid="{00000000-0005-0000-0000-000044000000}"/>
    <cellStyle name="Migliaia" xfId="128" builtinId="3"/>
    <cellStyle name="Migliaia (0)_97cap16 Le produzioni ortofrutticole" xfId="42" xr:uid="{00000000-0005-0000-0000-000046000000}"/>
    <cellStyle name="Migliaia [0] 2" xfId="43" xr:uid="{00000000-0005-0000-0000-000047000000}"/>
    <cellStyle name="Migliaia 2" xfId="122" xr:uid="{00000000-0005-0000-0000-000048000000}"/>
    <cellStyle name="Migliaia 3" xfId="44" xr:uid="{00000000-0005-0000-0000-000049000000}"/>
    <cellStyle name="Migliaia 4" xfId="126" xr:uid="{00000000-0005-0000-0000-00004A000000}"/>
    <cellStyle name="Neutral" xfId="45" xr:uid="{00000000-0005-0000-0000-00004B000000}"/>
    <cellStyle name="Neutrale" xfId="87" builtinId="28" hidden="1"/>
    <cellStyle name="Non_definito" xfId="46" xr:uid="{00000000-0005-0000-0000-00004D000000}"/>
    <cellStyle name="Normal GHG Numbers (0.00)" xfId="47" xr:uid="{00000000-0005-0000-0000-00004E000000}"/>
    <cellStyle name="Normal GHG Textfiels Bold" xfId="48" xr:uid="{00000000-0005-0000-0000-00004F000000}"/>
    <cellStyle name="Normal GHG whole table" xfId="49" xr:uid="{00000000-0005-0000-0000-000050000000}"/>
    <cellStyle name="Normal GHG-Shade" xfId="50" xr:uid="{00000000-0005-0000-0000-000051000000}"/>
    <cellStyle name="Normal_HELP" xfId="120" xr:uid="{00000000-0005-0000-0000-000052000000}"/>
    <cellStyle name="Normale" xfId="0" builtinId="0"/>
    <cellStyle name="Normale 2" xfId="51" xr:uid="{00000000-0005-0000-0000-000054000000}"/>
    <cellStyle name="Normale 2 2" xfId="123" xr:uid="{00000000-0005-0000-0000-000055000000}"/>
    <cellStyle name="Normale 3" xfId="52" xr:uid="{00000000-0005-0000-0000-000056000000}"/>
    <cellStyle name="Normale 3 2" xfId="53" xr:uid="{00000000-0005-0000-0000-000057000000}"/>
    <cellStyle name="Normale 4" xfId="54" xr:uid="{00000000-0005-0000-0000-000058000000}"/>
    <cellStyle name="Normale 5" xfId="119" xr:uid="{00000000-0005-0000-0000-000059000000}"/>
    <cellStyle name="Normale 6" xfId="55" xr:uid="{00000000-0005-0000-0000-00005A000000}"/>
    <cellStyle name="Normale 7" xfId="121" xr:uid="{00000000-0005-0000-0000-00005B000000}"/>
    <cellStyle name="Normale 8" xfId="124" xr:uid="{00000000-0005-0000-0000-00005C000000}"/>
    <cellStyle name="Normale 9" xfId="125" xr:uid="{00000000-0005-0000-0000-00005D000000}"/>
    <cellStyle name="Not Locked" xfId="56" xr:uid="{00000000-0005-0000-0000-00005E000000}"/>
    <cellStyle name="Nota" xfId="92" builtinId="10" hidden="1"/>
    <cellStyle name="Note" xfId="57" xr:uid="{00000000-0005-0000-0000-000060000000}"/>
    <cellStyle name="Nuovo" xfId="58" xr:uid="{00000000-0005-0000-0000-000061000000}"/>
    <cellStyle name="Pattern" xfId="59" xr:uid="{00000000-0005-0000-0000-000062000000}"/>
    <cellStyle name="Percentuale" xfId="129" builtinId="5"/>
    <cellStyle name="Punto" xfId="60" xr:uid="{00000000-0005-0000-0000-000064000000}"/>
    <cellStyle name="T_decimale(1)" xfId="61" xr:uid="{00000000-0005-0000-0000-000065000000}"/>
    <cellStyle name="T_fiancata" xfId="62" xr:uid="{00000000-0005-0000-0000-000066000000}"/>
    <cellStyle name="T_fonte" xfId="63" xr:uid="{00000000-0005-0000-0000-000067000000}"/>
    <cellStyle name="T_intero" xfId="64" xr:uid="{00000000-0005-0000-0000-000068000000}"/>
    <cellStyle name="T_intestazione" xfId="65" xr:uid="{00000000-0005-0000-0000-000069000000}"/>
    <cellStyle name="T_intestazione bassa" xfId="66" xr:uid="{00000000-0005-0000-0000-00006A000000}"/>
    <cellStyle name="T_intestazione bassa_appendice 1" xfId="67" xr:uid="{00000000-0005-0000-0000-00006B000000}"/>
    <cellStyle name="T_intestazione bassa_cap 12OK" xfId="68" xr:uid="{00000000-0005-0000-0000-00006C000000}"/>
    <cellStyle name="T_intestazione bassa_cap 33" xfId="69" xr:uid="{00000000-0005-0000-0000-00006D000000}"/>
    <cellStyle name="T_titolo" xfId="70" xr:uid="{00000000-0005-0000-0000-00006E000000}"/>
    <cellStyle name="Testo avviso" xfId="91" builtinId="11" hidden="1"/>
    <cellStyle name="Testo descrittivo" xfId="93" builtinId="53" hidden="1"/>
    <cellStyle name="Title" xfId="71" xr:uid="{00000000-0005-0000-0000-000071000000}"/>
    <cellStyle name="Titolo" xfId="80" builtinId="15" hidden="1"/>
    <cellStyle name="Titolo 1" xfId="81" builtinId="16" hidden="1"/>
    <cellStyle name="Titolo 2" xfId="82" builtinId="17" hidden="1"/>
    <cellStyle name="Titolo 3" xfId="83" builtinId="18" hidden="1"/>
    <cellStyle name="Titolo 4" xfId="84" builtinId="19" hidden="1"/>
    <cellStyle name="Titolo1" xfId="72" xr:uid="{00000000-0005-0000-0000-000077000000}"/>
    <cellStyle name="Titolo2" xfId="73" xr:uid="{00000000-0005-0000-0000-000078000000}"/>
    <cellStyle name="Total" xfId="74" xr:uid="{00000000-0005-0000-0000-000079000000}"/>
    <cellStyle name="Totale" xfId="94" builtinId="25" hidden="1"/>
    <cellStyle name="trattino" xfId="75" xr:uid="{00000000-0005-0000-0000-00007B000000}"/>
    <cellStyle name="Valore non valido" xfId="86" builtinId="27" hidden="1"/>
    <cellStyle name="Valore valido" xfId="85" builtinId="26" hidden="1"/>
    <cellStyle name="Valuta (0)_02 app Appendice statistica" xfId="76" xr:uid="{00000000-0005-0000-0000-00007E000000}"/>
    <cellStyle name="Valutario" xfId="77" xr:uid="{00000000-0005-0000-0000-00007F000000}"/>
    <cellStyle name="Warning Text" xfId="78" xr:uid="{00000000-0005-0000-0000-000080000000}"/>
    <cellStyle name="Обычный_2++" xfId="79" xr:uid="{00000000-0005-0000-0000-00008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'f1'!$E$2</c:f>
              <c:strCache>
                <c:ptCount val="1"/>
                <c:pt idx="0">
                  <c:v>Supporto</c:v>
                </c:pt>
              </c:strCache>
            </c:strRef>
          </c:tx>
          <c:invertIfNegative val="0"/>
          <c:cat>
            <c:strRef>
              <c:f>'f1'!$A$3:$A$23</c:f>
              <c:strCache>
                <c:ptCount val="21"/>
                <c:pt idx="0">
                  <c:v>Lombardia</c:v>
                </c:pt>
                <c:pt idx="1">
                  <c:v>Liguria</c:v>
                </c:pt>
                <c:pt idx="2">
                  <c:v>Veneto</c:v>
                </c:pt>
                <c:pt idx="3">
                  <c:v>Campania</c:v>
                </c:pt>
                <c:pt idx="4">
                  <c:v>Piemonte</c:v>
                </c:pt>
                <c:pt idx="5">
                  <c:v>Emilia-Romagna</c:v>
                </c:pt>
                <c:pt idx="6">
                  <c:v>Lazio</c:v>
                </c:pt>
                <c:pt idx="7">
                  <c:v>Abruzzo</c:v>
                </c:pt>
                <c:pt idx="8">
                  <c:v>Puglia</c:v>
                </c:pt>
                <c:pt idx="9">
                  <c:v>Italia</c:v>
                </c:pt>
                <c:pt idx="10">
                  <c:v>Sicilia</c:v>
                </c:pt>
                <c:pt idx="11">
                  <c:v>Calabria</c:v>
                </c:pt>
                <c:pt idx="12">
                  <c:v>Friuli Venezia Giulia</c:v>
                </c:pt>
                <c:pt idx="13">
                  <c:v>Sardegna</c:v>
                </c:pt>
                <c:pt idx="14">
                  <c:v>Toscana</c:v>
                </c:pt>
                <c:pt idx="15">
                  <c:v>Umbria</c:v>
                </c:pt>
                <c:pt idx="16">
                  <c:v>Molise</c:v>
                </c:pt>
                <c:pt idx="17">
                  <c:v>Marche</c:v>
                </c:pt>
                <c:pt idx="18">
                  <c:v>Basilicata</c:v>
                </c:pt>
                <c:pt idx="19">
                  <c:v>Trentino-Alto Adige</c:v>
                </c:pt>
                <c:pt idx="20">
                  <c:v>Valle d'Aosta</c:v>
                </c:pt>
              </c:strCache>
            </c:strRef>
          </c:cat>
          <c:val>
            <c:numRef>
              <c:f>'f1'!$E$3:$E$23</c:f>
              <c:numCache>
                <c:formatCode>0.0%</c:formatCode>
                <c:ptCount val="21"/>
                <c:pt idx="0">
                  <c:v>8.0282397212998541E-2</c:v>
                </c:pt>
                <c:pt idx="1">
                  <c:v>7.8851589926247009E-2</c:v>
                </c:pt>
                <c:pt idx="2">
                  <c:v>0.11689329197556543</c:v>
                </c:pt>
                <c:pt idx="3">
                  <c:v>0.13019224809720351</c:v>
                </c:pt>
                <c:pt idx="4">
                  <c:v>0.10384891061195743</c:v>
                </c:pt>
                <c:pt idx="5">
                  <c:v>0.11738947752858594</c:v>
                </c:pt>
                <c:pt idx="6">
                  <c:v>0.12960206342425376</c:v>
                </c:pt>
                <c:pt idx="7">
                  <c:v>0.13071353928011434</c:v>
                </c:pt>
                <c:pt idx="8">
                  <c:v>0.16089099658933442</c:v>
                </c:pt>
                <c:pt idx="9">
                  <c:v>0.1280928376505476</c:v>
                </c:pt>
                <c:pt idx="10">
                  <c:v>0.18347581901578977</c:v>
                </c:pt>
                <c:pt idx="11">
                  <c:v>0.17218917395078231</c:v>
                </c:pt>
                <c:pt idx="12">
                  <c:v>0.12933897056551152</c:v>
                </c:pt>
                <c:pt idx="13">
                  <c:v>0.15578755626042384</c:v>
                </c:pt>
                <c:pt idx="14">
                  <c:v>0.10103858665838296</c:v>
                </c:pt>
                <c:pt idx="15">
                  <c:v>0.14750104418646651</c:v>
                </c:pt>
                <c:pt idx="16">
                  <c:v>0.18445094842001764</c:v>
                </c:pt>
                <c:pt idx="17">
                  <c:v>0.20090589530307384</c:v>
                </c:pt>
                <c:pt idx="18">
                  <c:v>0.27225071619531233</c:v>
                </c:pt>
                <c:pt idx="19">
                  <c:v>7.2977996533381037E-2</c:v>
                </c:pt>
                <c:pt idx="20">
                  <c:v>0.15148461948603575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CD-41EE-9206-DEC6565EAF7B}"/>
            </c:ext>
          </c:extLst>
        </c:ser>
        <c:ser>
          <c:idx val="1"/>
          <c:order val="1"/>
          <c:tx>
            <c:strRef>
              <c:f>'f1'!$F$2</c:f>
              <c:strCache>
                <c:ptCount val="1"/>
                <c:pt idx="0">
                  <c:v>Secondarie (+)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'f1'!$A$3:$A$23</c:f>
              <c:strCache>
                <c:ptCount val="21"/>
                <c:pt idx="0">
                  <c:v>Lombardia</c:v>
                </c:pt>
                <c:pt idx="1">
                  <c:v>Liguria</c:v>
                </c:pt>
                <c:pt idx="2">
                  <c:v>Veneto</c:v>
                </c:pt>
                <c:pt idx="3">
                  <c:v>Campania</c:v>
                </c:pt>
                <c:pt idx="4">
                  <c:v>Piemonte</c:v>
                </c:pt>
                <c:pt idx="5">
                  <c:v>Emilia-Romagna</c:v>
                </c:pt>
                <c:pt idx="6">
                  <c:v>Lazio</c:v>
                </c:pt>
                <c:pt idx="7">
                  <c:v>Abruzzo</c:v>
                </c:pt>
                <c:pt idx="8">
                  <c:v>Puglia</c:v>
                </c:pt>
                <c:pt idx="9">
                  <c:v>Italia</c:v>
                </c:pt>
                <c:pt idx="10">
                  <c:v>Sicilia</c:v>
                </c:pt>
                <c:pt idx="11">
                  <c:v>Calabria</c:v>
                </c:pt>
                <c:pt idx="12">
                  <c:v>Friuli Venezia Giulia</c:v>
                </c:pt>
                <c:pt idx="13">
                  <c:v>Sardegna</c:v>
                </c:pt>
                <c:pt idx="14">
                  <c:v>Toscana</c:v>
                </c:pt>
                <c:pt idx="15">
                  <c:v>Umbria</c:v>
                </c:pt>
                <c:pt idx="16">
                  <c:v>Molise</c:v>
                </c:pt>
                <c:pt idx="17">
                  <c:v>Marche</c:v>
                </c:pt>
                <c:pt idx="18">
                  <c:v>Basilicata</c:v>
                </c:pt>
                <c:pt idx="19">
                  <c:v>Trentino-Alto Adige</c:v>
                </c:pt>
                <c:pt idx="20">
                  <c:v>Valle d'Aosta</c:v>
                </c:pt>
              </c:strCache>
            </c:strRef>
          </c:cat>
          <c:val>
            <c:numRef>
              <c:f>'f1'!$F$3:$F$23</c:f>
              <c:numCache>
                <c:formatCode>0.0%</c:formatCode>
                <c:ptCount val="21"/>
                <c:pt idx="0">
                  <c:v>8.2834945544158378E-2</c:v>
                </c:pt>
                <c:pt idx="1">
                  <c:v>9.0848579611838468E-2</c:v>
                </c:pt>
                <c:pt idx="2">
                  <c:v>5.973225886576277E-2</c:v>
                </c:pt>
                <c:pt idx="3">
                  <c:v>5.2173604921840054E-2</c:v>
                </c:pt>
                <c:pt idx="4">
                  <c:v>8.077842954152778E-2</c:v>
                </c:pt>
                <c:pt idx="5">
                  <c:v>7.9972750032480569E-2</c:v>
                </c:pt>
                <c:pt idx="6">
                  <c:v>7.5575361639482447E-2</c:v>
                </c:pt>
                <c:pt idx="7">
                  <c:v>7.5511298195155216E-2</c:v>
                </c:pt>
                <c:pt idx="8">
                  <c:v>4.6331667337278039E-2</c:v>
                </c:pt>
                <c:pt idx="9">
                  <c:v>8.0889939493127186E-2</c:v>
                </c:pt>
                <c:pt idx="10">
                  <c:v>4.2186777363961002E-2</c:v>
                </c:pt>
                <c:pt idx="11">
                  <c:v>5.4661960307377279E-2</c:v>
                </c:pt>
                <c:pt idx="12">
                  <c:v>0.10342872237202327</c:v>
                </c:pt>
                <c:pt idx="13">
                  <c:v>8.1056595690760375E-2</c:v>
                </c:pt>
                <c:pt idx="14">
                  <c:v>0.13645144434725348</c:v>
                </c:pt>
                <c:pt idx="15">
                  <c:v>9.8463730183325548E-2</c:v>
                </c:pt>
                <c:pt idx="16">
                  <c:v>6.2149475547725978E-2</c:v>
                </c:pt>
                <c:pt idx="17">
                  <c:v>0.11450742776947523</c:v>
                </c:pt>
                <c:pt idx="18">
                  <c:v>4.7001627168996751E-2</c:v>
                </c:pt>
                <c:pt idx="19">
                  <c:v>0.27312193280167307</c:v>
                </c:pt>
                <c:pt idx="20">
                  <c:v>0.24165507433589625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CD-41EE-9206-DEC6565EAF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2197760"/>
        <c:axId val="84939904"/>
      </c:barChart>
      <c:catAx>
        <c:axId val="13219776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84939904"/>
        <c:crosses val="autoZero"/>
        <c:auto val="1"/>
        <c:lblAlgn val="ctr"/>
        <c:lblOffset val="100"/>
        <c:noMultiLvlLbl val="0"/>
      </c:catAx>
      <c:valAx>
        <c:axId val="84939904"/>
        <c:scaling>
          <c:orientation val="minMax"/>
        </c:scaling>
        <c:delete val="0"/>
        <c:axPos val="b"/>
        <c:majorGridlines/>
        <c:numFmt formatCode="0%" sourceLinked="0"/>
        <c:majorTickMark val="out"/>
        <c:minorTickMark val="none"/>
        <c:tickLblPos val="nextTo"/>
        <c:crossAx val="1321977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573881</xdr:colOff>
      <xdr:row>2</xdr:row>
      <xdr:rowOff>34924</xdr:rowOff>
    </xdr:from>
    <xdr:to>
      <xdr:col>20</xdr:col>
      <xdr:colOff>139700</xdr:colOff>
      <xdr:row>33</xdr:row>
      <xdr:rowOff>42861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-FILES\ANNUARIO\Annuario2005\CONSEGNATI\DISCO_D\ANNUARIO\An01\CAPITOLI%20CONSEGNATI\Documenti\federaliment\PELLICCIA\Export%20agroalim.%202001%20per%20pa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-FILES\ANNUARIO\Annuario2005\CONSEGNATI\A%20FILES\ANNUARIO\An2004\CAPITOLI%20CONSEGNATI\Materiale%20di%20lavoro\lavoro%20app%20passo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Y39"/>
  <sheetViews>
    <sheetView tabSelected="1" zoomScale="80" zoomScaleNormal="80" workbookViewId="0">
      <selection activeCell="A2" sqref="A2"/>
    </sheetView>
  </sheetViews>
  <sheetFormatPr defaultColWidth="8.85546875" defaultRowHeight="12.95"/>
  <cols>
    <col min="1" max="1" width="69.5703125" style="123" customWidth="1"/>
    <col min="2" max="2" width="11.28515625" style="123" customWidth="1"/>
    <col min="3" max="5" width="9.85546875" style="123" bestFit="1" customWidth="1"/>
    <col min="6" max="6" width="1.5703125" style="123" customWidth="1"/>
    <col min="7" max="7" width="9.85546875" style="123" customWidth="1"/>
    <col min="8" max="9" width="10.7109375" style="123" customWidth="1"/>
    <col min="10" max="16384" width="8.85546875" style="123"/>
  </cols>
  <sheetData>
    <row r="1" spans="1:9">
      <c r="A1" s="1" t="s">
        <v>0</v>
      </c>
    </row>
    <row r="2" spans="1:9">
      <c r="A2" s="124"/>
      <c r="I2" s="6" t="s">
        <v>1</v>
      </c>
    </row>
    <row r="3" spans="1:9" ht="30" customHeight="1">
      <c r="A3" s="125"/>
      <c r="B3" s="126"/>
      <c r="C3" s="126"/>
      <c r="D3" s="126"/>
      <c r="E3" s="126"/>
      <c r="F3" s="126"/>
      <c r="G3" s="238" t="s">
        <v>2</v>
      </c>
      <c r="H3" s="127" t="s">
        <v>3</v>
      </c>
      <c r="I3" s="127" t="s">
        <v>4</v>
      </c>
    </row>
    <row r="4" spans="1:9">
      <c r="A4" s="128"/>
      <c r="B4" s="128">
        <v>2010</v>
      </c>
      <c r="C4" s="128">
        <v>2014</v>
      </c>
      <c r="D4" s="128">
        <v>2015</v>
      </c>
      <c r="E4" s="128">
        <v>2016</v>
      </c>
      <c r="F4" s="129"/>
      <c r="G4" s="239"/>
      <c r="H4" s="130" t="s">
        <v>5</v>
      </c>
      <c r="I4" s="130" t="s">
        <v>5</v>
      </c>
    </row>
    <row r="5" spans="1:9">
      <c r="B5" s="131"/>
      <c r="C5" s="131"/>
      <c r="D5" s="131"/>
      <c r="E5" s="131"/>
      <c r="F5" s="132"/>
      <c r="G5" s="132"/>
      <c r="H5" s="132"/>
      <c r="I5" s="132"/>
    </row>
    <row r="6" spans="1:9">
      <c r="A6" s="123" t="s">
        <v>6</v>
      </c>
      <c r="B6" s="131"/>
      <c r="C6" s="131"/>
      <c r="D6" s="131"/>
      <c r="E6" s="131"/>
      <c r="F6" s="132"/>
      <c r="G6" s="132"/>
      <c r="H6" s="132"/>
      <c r="I6" s="132"/>
    </row>
    <row r="7" spans="1:9">
      <c r="A7" s="123" t="s">
        <v>7</v>
      </c>
      <c r="B7" s="133">
        <v>248.59879999999998</v>
      </c>
      <c r="C7" s="133">
        <v>266.56400000000002</v>
      </c>
      <c r="D7" s="133">
        <v>285.25</v>
      </c>
      <c r="E7" s="133">
        <v>290.904</v>
      </c>
      <c r="F7" s="134"/>
      <c r="G7" s="221">
        <v>4.3195562961109522</v>
      </c>
      <c r="H7" s="221">
        <v>1.9821209465381173</v>
      </c>
      <c r="I7" s="221">
        <v>1.6999999999999886</v>
      </c>
    </row>
    <row r="8" spans="1:9">
      <c r="A8" s="123" t="s">
        <v>8</v>
      </c>
      <c r="B8" s="133">
        <v>231.36659</v>
      </c>
      <c r="C8" s="133">
        <v>222.46030999999999</v>
      </c>
      <c r="D8" s="133">
        <v>191.16900000000001</v>
      </c>
      <c r="E8" s="133">
        <v>190.751</v>
      </c>
      <c r="F8" s="134"/>
      <c r="G8" s="221">
        <v>2.8324109776402531</v>
      </c>
      <c r="H8" s="221">
        <v>-0.21865469819898919</v>
      </c>
      <c r="I8" s="221">
        <v>-1.5842212911089177</v>
      </c>
    </row>
    <row r="9" spans="1:9">
      <c r="A9" s="123" t="s">
        <v>9</v>
      </c>
      <c r="B9" s="133">
        <v>2408.0541800000001</v>
      </c>
      <c r="C9" s="133">
        <v>2934.88</v>
      </c>
      <c r="D9" s="133">
        <v>2964.3</v>
      </c>
      <c r="E9" s="133">
        <v>3047.8695456</v>
      </c>
      <c r="F9" s="134"/>
      <c r="G9" s="221">
        <v>45.257006041241468</v>
      </c>
      <c r="H9" s="221">
        <v>2.819199999999995</v>
      </c>
      <c r="I9" s="221">
        <v>1.2000000000000028</v>
      </c>
    </row>
    <row r="10" spans="1:9" ht="14.45">
      <c r="A10" s="123" t="s">
        <v>10</v>
      </c>
      <c r="B10" s="133">
        <v>2029.5047337217989</v>
      </c>
      <c r="C10" s="133">
        <v>2184.9374504388643</v>
      </c>
      <c r="D10" s="133">
        <v>2224.9009999999998</v>
      </c>
      <c r="E10" s="133">
        <v>2264.8080312999996</v>
      </c>
      <c r="F10" s="134"/>
      <c r="G10" s="221">
        <v>33.629533423688102</v>
      </c>
      <c r="H10" s="221">
        <v>1.793654247986737</v>
      </c>
      <c r="I10" s="221">
        <v>2.0999541103177108</v>
      </c>
    </row>
    <row r="11" spans="1:9">
      <c r="A11" s="123" t="s">
        <v>11</v>
      </c>
      <c r="B11" s="133">
        <v>464.64610932095098</v>
      </c>
      <c r="C11" s="133">
        <v>546.69000000000005</v>
      </c>
      <c r="D11" s="133">
        <v>552.20000000000005</v>
      </c>
      <c r="E11" s="133">
        <v>563.856942</v>
      </c>
      <c r="F11" s="134"/>
      <c r="G11" s="221">
        <v>8.3725620958184415</v>
      </c>
      <c r="H11" s="221">
        <v>2.11099999999999</v>
      </c>
      <c r="I11" s="221">
        <v>1.0999999999999943</v>
      </c>
    </row>
    <row r="12" spans="1:9" ht="14.45">
      <c r="A12" s="123" t="s">
        <v>12</v>
      </c>
      <c r="B12" s="133">
        <v>196.922337183</v>
      </c>
      <c r="C12" s="133">
        <v>204.11</v>
      </c>
      <c r="D12" s="133">
        <v>196.2</v>
      </c>
      <c r="E12" s="133">
        <v>202.925736</v>
      </c>
      <c r="F12" s="134"/>
      <c r="G12" s="221">
        <v>3.0131904015817899</v>
      </c>
      <c r="H12" s="221">
        <v>3.4280000000000115</v>
      </c>
      <c r="I12" s="221">
        <v>2</v>
      </c>
    </row>
    <row r="13" spans="1:9">
      <c r="A13" s="123" t="s">
        <v>13</v>
      </c>
      <c r="B13" s="133">
        <v>155</v>
      </c>
      <c r="C13" s="133">
        <v>164.4</v>
      </c>
      <c r="D13" s="133">
        <v>165.6</v>
      </c>
      <c r="E13" s="133">
        <v>173.46533759999997</v>
      </c>
      <c r="F13" s="134"/>
      <c r="G13" s="221">
        <v>2.5757407639189966</v>
      </c>
      <c r="H13" s="221">
        <v>4.7495999999999725</v>
      </c>
      <c r="I13" s="221">
        <v>3.0999999999999943</v>
      </c>
    </row>
    <row r="14" spans="1:9">
      <c r="A14" s="131" t="s">
        <v>14</v>
      </c>
      <c r="B14" s="136">
        <v>5734.0927502257491</v>
      </c>
      <c r="C14" s="136">
        <v>6524.041760438864</v>
      </c>
      <c r="D14" s="136">
        <v>6579.62</v>
      </c>
      <c r="E14" s="136">
        <v>6734.5805924999995</v>
      </c>
      <c r="F14" s="137"/>
      <c r="G14" s="222">
        <v>100</v>
      </c>
      <c r="H14" s="145">
        <v>2.3551602144196835</v>
      </c>
      <c r="I14" s="145">
        <v>1.5083851347038149</v>
      </c>
    </row>
    <row r="15" spans="1:9">
      <c r="A15" s="131" t="s">
        <v>15</v>
      </c>
      <c r="B15" s="144">
        <v>11.917316594768558</v>
      </c>
      <c r="C15" s="144">
        <v>12.149844768175809</v>
      </c>
      <c r="D15" s="144">
        <v>11.976184641287128</v>
      </c>
      <c r="E15" s="144">
        <v>12.80928376505476</v>
      </c>
      <c r="F15" s="145"/>
      <c r="G15" s="146" t="s">
        <v>16</v>
      </c>
      <c r="H15" s="146" t="s">
        <v>16</v>
      </c>
      <c r="I15" s="146" t="s">
        <v>16</v>
      </c>
    </row>
    <row r="16" spans="1:9">
      <c r="B16" s="131"/>
      <c r="C16" s="131"/>
      <c r="D16" s="131"/>
      <c r="F16" s="131"/>
      <c r="G16" s="220"/>
      <c r="H16" s="223"/>
      <c r="I16" s="223"/>
    </row>
    <row r="17" spans="1:10">
      <c r="A17" s="123" t="s">
        <v>17</v>
      </c>
      <c r="B17" s="131"/>
      <c r="C17" s="131"/>
      <c r="D17" s="131"/>
      <c r="E17" s="131"/>
      <c r="F17" s="131"/>
      <c r="G17" s="220"/>
      <c r="H17" s="223"/>
      <c r="I17" s="223"/>
    </row>
    <row r="18" spans="1:10">
      <c r="A18" s="123" t="s">
        <v>18</v>
      </c>
      <c r="B18" s="139">
        <v>7</v>
      </c>
      <c r="C18" s="139">
        <v>7.4</v>
      </c>
      <c r="D18" s="139">
        <v>7.5</v>
      </c>
      <c r="E18" s="139">
        <v>7.68825</v>
      </c>
      <c r="F18" s="139"/>
      <c r="G18" s="224">
        <v>0.18077870815489866</v>
      </c>
      <c r="H18" s="221">
        <v>2.5099999999999909</v>
      </c>
      <c r="I18" s="221">
        <v>2</v>
      </c>
      <c r="J18" s="134"/>
    </row>
    <row r="19" spans="1:10">
      <c r="A19" s="123" t="s">
        <v>19</v>
      </c>
      <c r="B19" s="139">
        <v>141</v>
      </c>
      <c r="C19" s="139">
        <v>165.1</v>
      </c>
      <c r="D19" s="139">
        <v>183.6</v>
      </c>
      <c r="E19" s="139">
        <v>190.07997839999999</v>
      </c>
      <c r="F19" s="139"/>
      <c r="G19" s="224">
        <v>4.4694713284899734</v>
      </c>
      <c r="H19" s="221">
        <v>3.5293999999999954</v>
      </c>
      <c r="I19" s="221">
        <v>2.0999999999999943</v>
      </c>
      <c r="J19" s="134"/>
    </row>
    <row r="20" spans="1:10">
      <c r="A20" s="123" t="s">
        <v>20</v>
      </c>
      <c r="B20" s="139">
        <v>287.25</v>
      </c>
      <c r="C20" s="139">
        <v>321.60000000000002</v>
      </c>
      <c r="D20" s="139">
        <v>300.89999999999998</v>
      </c>
      <c r="E20" s="139">
        <v>269.34311250000002</v>
      </c>
      <c r="F20" s="139"/>
      <c r="G20" s="224">
        <v>6.3332357725320501</v>
      </c>
      <c r="H20" s="221">
        <v>-10.487499999999983</v>
      </c>
      <c r="I20" s="221">
        <v>2.3000000000000114</v>
      </c>
      <c r="J20" s="134"/>
    </row>
    <row r="21" spans="1:10" s="140" customFormat="1" ht="15" customHeight="1">
      <c r="A21" s="140" t="s">
        <v>21</v>
      </c>
      <c r="B21" s="141">
        <v>1108</v>
      </c>
      <c r="C21" s="141">
        <v>1153.5999999999999</v>
      </c>
      <c r="D21" s="141">
        <v>1188.4000000000001</v>
      </c>
      <c r="E21" s="141">
        <v>1250.4249728</v>
      </c>
      <c r="F21" s="141"/>
      <c r="G21" s="224">
        <v>29.402037034098566</v>
      </c>
      <c r="H21" s="225">
        <v>5.2191999999999723</v>
      </c>
      <c r="I21" s="225">
        <v>4.8000000000000114</v>
      </c>
      <c r="J21" s="134"/>
    </row>
    <row r="22" spans="1:10">
      <c r="A22" s="123" t="s">
        <v>22</v>
      </c>
      <c r="B22" s="139">
        <v>293.96655393433997</v>
      </c>
      <c r="C22" s="139">
        <v>314.3</v>
      </c>
      <c r="D22" s="139">
        <v>296.5</v>
      </c>
      <c r="E22" s="139">
        <v>302.15840600000001</v>
      </c>
      <c r="F22" s="139"/>
      <c r="G22" s="224">
        <v>7.1048426228105725</v>
      </c>
      <c r="H22" s="221">
        <v>1.9084000000000145</v>
      </c>
      <c r="I22" s="221">
        <v>0.69999999999998863</v>
      </c>
      <c r="J22" s="134"/>
    </row>
    <row r="23" spans="1:10" s="140" customFormat="1">
      <c r="A23" s="140" t="s">
        <v>23</v>
      </c>
      <c r="B23" s="141">
        <v>231.9</v>
      </c>
      <c r="C23" s="141">
        <v>1401.5</v>
      </c>
      <c r="D23" s="141">
        <v>1397.1</v>
      </c>
      <c r="E23" s="141">
        <v>1359.4</v>
      </c>
      <c r="F23" s="141"/>
      <c r="G23" s="224">
        <v>31.964436102594117</v>
      </c>
      <c r="H23" s="221">
        <v>-2.6984467826211329</v>
      </c>
      <c r="I23" s="221">
        <v>-1.7000000000000028</v>
      </c>
      <c r="J23" s="134"/>
    </row>
    <row r="24" spans="1:10">
      <c r="A24" s="123" t="s">
        <v>24</v>
      </c>
      <c r="B24" s="139">
        <v>53</v>
      </c>
      <c r="C24" s="139">
        <v>59</v>
      </c>
      <c r="D24" s="139">
        <v>59.4</v>
      </c>
      <c r="E24" s="139">
        <v>59.694029999999991</v>
      </c>
      <c r="F24" s="139"/>
      <c r="G24" s="224">
        <v>1.4036236631170633</v>
      </c>
      <c r="H24" s="221">
        <v>0.49499999999997613</v>
      </c>
      <c r="I24" s="221">
        <v>1</v>
      </c>
      <c r="J24" s="134"/>
    </row>
    <row r="25" spans="1:10">
      <c r="A25" s="123" t="s">
        <v>25</v>
      </c>
      <c r="B25" s="139">
        <v>177</v>
      </c>
      <c r="C25" s="139">
        <v>190.3</v>
      </c>
      <c r="D25" s="139">
        <v>169.4</v>
      </c>
      <c r="E25" s="139">
        <v>166.36435200000003</v>
      </c>
      <c r="F25" s="139"/>
      <c r="G25" s="224">
        <v>3.9118307335982614</v>
      </c>
      <c r="H25" s="221">
        <v>-1.7919999999999874</v>
      </c>
      <c r="I25" s="221">
        <v>-0.79999999999999716</v>
      </c>
      <c r="J25" s="134"/>
    </row>
    <row r="26" spans="1:10">
      <c r="A26" s="123" t="s">
        <v>26</v>
      </c>
      <c r="B26" s="139">
        <v>309.76407288063405</v>
      </c>
      <c r="C26" s="139">
        <v>350.94828799999999</v>
      </c>
      <c r="D26" s="139">
        <v>343.9</v>
      </c>
      <c r="E26" s="139">
        <v>342.52268049999992</v>
      </c>
      <c r="F26" s="139"/>
      <c r="G26" s="224">
        <v>8.0539534607411412</v>
      </c>
      <c r="H26" s="221">
        <v>-0.40050000000000807</v>
      </c>
      <c r="I26" s="221">
        <v>-0.50000000000001421</v>
      </c>
      <c r="J26" s="134"/>
    </row>
    <row r="27" spans="1:10">
      <c r="A27" s="123" t="s">
        <v>27</v>
      </c>
      <c r="B27" s="139">
        <v>252</v>
      </c>
      <c r="C27" s="139">
        <v>266</v>
      </c>
      <c r="D27" s="139">
        <v>293.3</v>
      </c>
      <c r="E27" s="139">
        <v>305.17571700000002</v>
      </c>
      <c r="F27" s="139"/>
      <c r="G27" s="224">
        <v>7.1757905738633552</v>
      </c>
      <c r="H27" s="221">
        <v>4.0490000000000066</v>
      </c>
      <c r="I27" s="221">
        <v>5.0999999999999943</v>
      </c>
      <c r="J27" s="134"/>
    </row>
    <row r="28" spans="1:10">
      <c r="A28" s="131" t="s">
        <v>14</v>
      </c>
      <c r="B28" s="142">
        <v>2860.8806268149742</v>
      </c>
      <c r="C28" s="142">
        <v>4229.7482880000007</v>
      </c>
      <c r="D28" s="142">
        <v>4240</v>
      </c>
      <c r="E28" s="142">
        <v>4252.8514992</v>
      </c>
      <c r="F28" s="142"/>
      <c r="G28" s="145">
        <v>100</v>
      </c>
      <c r="H28" s="226">
        <v>0.30310139622642396</v>
      </c>
      <c r="I28" s="226">
        <v>1.3861297169811309</v>
      </c>
      <c r="J28" s="134"/>
    </row>
    <row r="29" spans="1:10">
      <c r="A29" s="131" t="s">
        <v>15</v>
      </c>
      <c r="B29" s="144">
        <v>5.9458438596501075</v>
      </c>
      <c r="C29" s="144">
        <v>7.8771392021562416</v>
      </c>
      <c r="D29" s="144">
        <v>7.717622427899701</v>
      </c>
      <c r="E29" s="144">
        <v>8.0889939493127194</v>
      </c>
      <c r="F29" s="142"/>
      <c r="G29" s="146" t="s">
        <v>16</v>
      </c>
      <c r="H29" s="146" t="s">
        <v>16</v>
      </c>
      <c r="I29" s="146" t="s">
        <v>16</v>
      </c>
      <c r="J29" s="134"/>
    </row>
    <row r="30" spans="1:10">
      <c r="A30" s="131"/>
      <c r="B30" s="142"/>
      <c r="C30" s="142"/>
      <c r="D30" s="142"/>
      <c r="F30" s="142"/>
      <c r="G30" s="145"/>
      <c r="H30" s="226"/>
      <c r="I30" s="226"/>
      <c r="J30" s="134"/>
    </row>
    <row r="31" spans="1:10" ht="14.45">
      <c r="A31" s="131" t="s">
        <v>28</v>
      </c>
      <c r="B31" s="142">
        <v>8594.9733770407238</v>
      </c>
      <c r="C31" s="142">
        <v>10753.790048438865</v>
      </c>
      <c r="D31" s="142">
        <v>10819.619999999999</v>
      </c>
      <c r="E31" s="142">
        <v>10987.4320917</v>
      </c>
      <c r="F31" s="142"/>
      <c r="G31" s="145">
        <v>100</v>
      </c>
      <c r="H31" s="226">
        <v>1.5509980174904616</v>
      </c>
      <c r="I31" s="146" t="s">
        <v>16</v>
      </c>
      <c r="J31" s="134"/>
    </row>
    <row r="32" spans="1:10">
      <c r="A32" s="131" t="s">
        <v>15</v>
      </c>
      <c r="B32" s="144">
        <v>17.863160454418665</v>
      </c>
      <c r="C32" s="144">
        <v>20.026983970332051</v>
      </c>
      <c r="D32" s="144">
        <v>19.693807069186828</v>
      </c>
      <c r="E32" s="144">
        <v>20.898277714367481</v>
      </c>
      <c r="F32" s="142"/>
      <c r="G32" s="146" t="s">
        <v>16</v>
      </c>
      <c r="H32" s="146" t="s">
        <v>16</v>
      </c>
      <c r="I32" s="146" t="s">
        <v>16</v>
      </c>
      <c r="J32" s="134"/>
    </row>
    <row r="33" spans="1:103">
      <c r="A33" s="143"/>
      <c r="B33" s="143"/>
      <c r="C33" s="143"/>
      <c r="D33" s="143"/>
      <c r="E33" s="143"/>
      <c r="F33" s="143"/>
      <c r="G33" s="143"/>
      <c r="H33" s="143"/>
      <c r="I33" s="143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  <c r="CD33" s="134"/>
      <c r="CE33" s="134"/>
      <c r="CF33" s="134"/>
      <c r="CG33" s="134"/>
      <c r="CH33" s="134"/>
      <c r="CI33" s="134"/>
      <c r="CJ33" s="134"/>
      <c r="CK33" s="134"/>
      <c r="CL33" s="134"/>
      <c r="CM33" s="134"/>
      <c r="CN33" s="134"/>
      <c r="CO33" s="134"/>
      <c r="CP33" s="134"/>
      <c r="CQ33" s="134"/>
      <c r="CR33" s="134"/>
      <c r="CS33" s="134"/>
      <c r="CT33" s="134"/>
      <c r="CU33" s="134"/>
      <c r="CV33" s="134"/>
      <c r="CW33" s="134"/>
      <c r="CX33" s="134"/>
      <c r="CY33" s="134"/>
    </row>
    <row r="34" spans="1:103">
      <c r="A34" s="135"/>
      <c r="B34" s="135"/>
      <c r="C34" s="135"/>
      <c r="D34" s="135"/>
      <c r="E34" s="135"/>
      <c r="F34" s="135"/>
      <c r="G34" s="135"/>
      <c r="H34" s="135"/>
      <c r="I34" s="135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  <c r="CD34" s="134"/>
      <c r="CE34" s="134"/>
      <c r="CF34" s="134"/>
      <c r="CG34" s="134"/>
      <c r="CH34" s="134"/>
      <c r="CI34" s="134"/>
      <c r="CJ34" s="134"/>
      <c r="CK34" s="134"/>
      <c r="CL34" s="134"/>
      <c r="CM34" s="134"/>
      <c r="CN34" s="134"/>
      <c r="CO34" s="134"/>
      <c r="CP34" s="134"/>
      <c r="CQ34" s="134"/>
      <c r="CR34" s="134"/>
      <c r="CS34" s="134"/>
      <c r="CT34" s="134"/>
      <c r="CU34" s="134"/>
      <c r="CV34" s="134"/>
      <c r="CW34" s="134"/>
      <c r="CX34" s="134"/>
      <c r="CY34" s="134"/>
    </row>
    <row r="35" spans="1:103" ht="14.45">
      <c r="A35" s="135" t="s">
        <v>29</v>
      </c>
      <c r="B35" s="139"/>
      <c r="C35" s="135"/>
      <c r="D35" s="135"/>
      <c r="E35" s="8"/>
      <c r="F35" s="135"/>
      <c r="G35" s="135"/>
      <c r="H35" s="138"/>
      <c r="I35" s="135"/>
      <c r="J35" s="134"/>
      <c r="K35" s="134"/>
      <c r="L35" s="134"/>
      <c r="M35" s="134"/>
      <c r="N35" s="134"/>
      <c r="O35" s="134"/>
      <c r="P35" s="134"/>
      <c r="Q35" s="134"/>
      <c r="R35" s="134"/>
      <c r="S35" s="134"/>
      <c r="T35" s="134"/>
      <c r="U35" s="134"/>
      <c r="V35" s="134"/>
      <c r="W35" s="134"/>
      <c r="X35" s="134"/>
      <c r="Y35" s="134"/>
      <c r="Z35" s="134"/>
      <c r="AA35" s="134"/>
      <c r="AB35" s="134"/>
      <c r="AC35" s="134"/>
      <c r="AD35" s="134"/>
      <c r="AE35" s="134"/>
      <c r="AF35" s="134"/>
      <c r="AG35" s="134"/>
      <c r="AH35" s="134"/>
      <c r="AI35" s="134"/>
      <c r="AJ35" s="134"/>
      <c r="AK35" s="134"/>
      <c r="AL35" s="134"/>
      <c r="AM35" s="134"/>
      <c r="AN35" s="134"/>
      <c r="AO35" s="134"/>
      <c r="AP35" s="134"/>
      <c r="AQ35" s="134"/>
      <c r="AR35" s="134"/>
      <c r="AS35" s="134"/>
      <c r="AT35" s="134"/>
      <c r="AU35" s="134"/>
      <c r="AV35" s="134"/>
      <c r="AW35" s="134"/>
      <c r="AX35" s="134"/>
      <c r="AY35" s="134"/>
      <c r="AZ35" s="134"/>
      <c r="BA35" s="134"/>
      <c r="BB35" s="134"/>
      <c r="BC35" s="134"/>
      <c r="BD35" s="134"/>
      <c r="BE35" s="134"/>
      <c r="BF35" s="134"/>
      <c r="BG35" s="134"/>
      <c r="BH35" s="134"/>
      <c r="BI35" s="134"/>
      <c r="BJ35" s="134"/>
      <c r="BK35" s="134"/>
      <c r="BL35" s="134"/>
      <c r="BM35" s="134"/>
      <c r="BN35" s="134"/>
      <c r="BO35" s="134"/>
      <c r="BP35" s="134"/>
      <c r="BQ35" s="134"/>
      <c r="BR35" s="134"/>
      <c r="BS35" s="134"/>
      <c r="BT35" s="134"/>
      <c r="BU35" s="134"/>
      <c r="BV35" s="134"/>
      <c r="BW35" s="134"/>
      <c r="BX35" s="134"/>
      <c r="BY35" s="134"/>
      <c r="BZ35" s="134"/>
      <c r="CA35" s="134"/>
      <c r="CB35" s="134"/>
      <c r="CC35" s="134"/>
      <c r="CD35" s="134"/>
      <c r="CE35" s="134"/>
      <c r="CF35" s="134"/>
      <c r="CG35" s="134"/>
      <c r="CH35" s="134"/>
      <c r="CI35" s="134"/>
      <c r="CJ35" s="134"/>
      <c r="CK35" s="134"/>
      <c r="CL35" s="134"/>
      <c r="CM35" s="134"/>
      <c r="CN35" s="134"/>
      <c r="CO35" s="134"/>
      <c r="CP35" s="134"/>
      <c r="CQ35" s="134"/>
      <c r="CR35" s="134"/>
      <c r="CS35" s="134"/>
      <c r="CT35" s="134"/>
      <c r="CU35" s="134"/>
      <c r="CV35" s="134"/>
      <c r="CW35" s="134"/>
      <c r="CX35" s="134"/>
      <c r="CY35" s="134"/>
    </row>
    <row r="36" spans="1:103" ht="14.45">
      <c r="A36" s="135" t="s">
        <v>30</v>
      </c>
      <c r="B36" s="135"/>
      <c r="C36" s="135"/>
      <c r="D36" s="135"/>
      <c r="E36" s="135"/>
      <c r="F36" s="135"/>
      <c r="G36" s="135"/>
      <c r="H36" s="142"/>
      <c r="I36" s="135"/>
      <c r="J36" s="134"/>
      <c r="K36" s="134"/>
      <c r="L36" s="134"/>
      <c r="M36" s="134"/>
      <c r="N36" s="134"/>
      <c r="O36" s="134"/>
      <c r="P36" s="134"/>
      <c r="Q36" s="134"/>
      <c r="R36" s="134"/>
      <c r="S36" s="134"/>
      <c r="T36" s="134"/>
      <c r="U36" s="134"/>
      <c r="V36" s="134"/>
      <c r="W36" s="134"/>
      <c r="X36" s="134"/>
      <c r="Y36" s="134"/>
      <c r="Z36" s="134"/>
      <c r="AA36" s="134"/>
      <c r="AB36" s="134"/>
      <c r="AC36" s="134"/>
      <c r="AD36" s="134"/>
      <c r="AE36" s="134"/>
      <c r="AF36" s="134"/>
      <c r="AG36" s="134"/>
      <c r="AH36" s="134"/>
      <c r="AI36" s="134"/>
      <c r="AJ36" s="134"/>
      <c r="AK36" s="134"/>
      <c r="AL36" s="134"/>
      <c r="AM36" s="134"/>
      <c r="AN36" s="134"/>
      <c r="AO36" s="134"/>
      <c r="AP36" s="134"/>
      <c r="AQ36" s="134"/>
      <c r="AR36" s="134"/>
      <c r="AS36" s="134"/>
      <c r="AT36" s="134"/>
      <c r="AU36" s="134"/>
      <c r="AV36" s="134"/>
      <c r="AW36" s="134"/>
      <c r="AX36" s="134"/>
      <c r="AY36" s="134"/>
      <c r="AZ36" s="134"/>
      <c r="BA36" s="134"/>
      <c r="BB36" s="134"/>
      <c r="BC36" s="134"/>
      <c r="BD36" s="134"/>
      <c r="BE36" s="134"/>
      <c r="BF36" s="134"/>
      <c r="BG36" s="134"/>
      <c r="BH36" s="134"/>
      <c r="BI36" s="134"/>
      <c r="BJ36" s="134"/>
      <c r="BK36" s="134"/>
      <c r="BL36" s="134"/>
      <c r="BM36" s="134"/>
      <c r="BN36" s="134"/>
      <c r="BO36" s="134"/>
      <c r="BP36" s="134"/>
      <c r="BQ36" s="134"/>
      <c r="BR36" s="134"/>
      <c r="BS36" s="134"/>
      <c r="BT36" s="134"/>
      <c r="BU36" s="134"/>
      <c r="BV36" s="134"/>
      <c r="BW36" s="134"/>
      <c r="BX36" s="134"/>
      <c r="BY36" s="134"/>
      <c r="BZ36" s="134"/>
      <c r="CA36" s="134"/>
      <c r="CB36" s="134"/>
      <c r="CC36" s="134"/>
      <c r="CD36" s="134"/>
      <c r="CE36" s="134"/>
      <c r="CF36" s="134"/>
      <c r="CG36" s="134"/>
      <c r="CH36" s="134"/>
      <c r="CI36" s="134"/>
      <c r="CJ36" s="134"/>
      <c r="CK36" s="134"/>
      <c r="CL36" s="134"/>
      <c r="CM36" s="134"/>
      <c r="CN36" s="134"/>
      <c r="CO36" s="134"/>
      <c r="CP36" s="134"/>
      <c r="CQ36" s="134"/>
      <c r="CR36" s="134"/>
      <c r="CS36" s="134"/>
      <c r="CT36" s="134"/>
      <c r="CU36" s="134"/>
      <c r="CV36" s="134"/>
      <c r="CW36" s="134"/>
      <c r="CX36" s="134"/>
      <c r="CY36" s="134"/>
    </row>
    <row r="37" spans="1:103" ht="40.5">
      <c r="A37" s="219" t="s">
        <v>31</v>
      </c>
      <c r="B37" s="135"/>
      <c r="C37" s="135"/>
      <c r="D37" s="135"/>
      <c r="E37" s="135"/>
      <c r="F37" s="135"/>
      <c r="G37" s="135"/>
      <c r="H37" s="142"/>
      <c r="I37" s="135"/>
      <c r="J37" s="134"/>
      <c r="K37" s="134"/>
      <c r="L37" s="134"/>
      <c r="M37" s="134"/>
      <c r="N37" s="134"/>
      <c r="O37" s="134"/>
      <c r="P37" s="134"/>
      <c r="Q37" s="134"/>
      <c r="R37" s="134"/>
      <c r="S37" s="134"/>
      <c r="T37" s="134"/>
      <c r="U37" s="134"/>
      <c r="V37" s="134"/>
      <c r="W37" s="134"/>
      <c r="X37" s="134"/>
      <c r="Y37" s="134"/>
      <c r="Z37" s="134"/>
      <c r="AA37" s="134"/>
      <c r="AB37" s="134"/>
      <c r="AC37" s="134"/>
      <c r="AD37" s="134"/>
      <c r="AE37" s="134"/>
      <c r="AF37" s="134"/>
      <c r="AG37" s="134"/>
      <c r="AH37" s="134"/>
      <c r="AI37" s="134"/>
      <c r="AJ37" s="134"/>
      <c r="AK37" s="134"/>
      <c r="AL37" s="134"/>
      <c r="AM37" s="134"/>
      <c r="AN37" s="134"/>
      <c r="AO37" s="134"/>
      <c r="AP37" s="134"/>
      <c r="AQ37" s="134"/>
      <c r="AR37" s="134"/>
      <c r="AS37" s="134"/>
      <c r="AT37" s="134"/>
      <c r="AU37" s="134"/>
      <c r="AV37" s="134"/>
      <c r="AW37" s="134"/>
      <c r="AX37" s="134"/>
      <c r="AY37" s="134"/>
      <c r="AZ37" s="134"/>
      <c r="BA37" s="134"/>
      <c r="BB37" s="134"/>
      <c r="BC37" s="134"/>
      <c r="BD37" s="134"/>
      <c r="BE37" s="134"/>
      <c r="BF37" s="134"/>
      <c r="BG37" s="134"/>
      <c r="BH37" s="134"/>
      <c r="BI37" s="134"/>
      <c r="BJ37" s="134"/>
      <c r="BK37" s="134"/>
      <c r="BL37" s="134"/>
      <c r="BM37" s="134"/>
      <c r="BN37" s="134"/>
      <c r="BO37" s="134"/>
      <c r="BP37" s="134"/>
      <c r="BQ37" s="134"/>
      <c r="BR37" s="134"/>
      <c r="BS37" s="134"/>
      <c r="BT37" s="134"/>
      <c r="BU37" s="134"/>
      <c r="BV37" s="134"/>
      <c r="BW37" s="134"/>
      <c r="BX37" s="134"/>
      <c r="BY37" s="134"/>
      <c r="BZ37" s="134"/>
      <c r="CA37" s="134"/>
      <c r="CB37" s="134"/>
      <c r="CC37" s="134"/>
      <c r="CD37" s="134"/>
      <c r="CE37" s="134"/>
      <c r="CF37" s="134"/>
      <c r="CG37" s="134"/>
      <c r="CH37" s="134"/>
      <c r="CI37" s="134"/>
      <c r="CJ37" s="134"/>
      <c r="CK37" s="134"/>
      <c r="CL37" s="134"/>
      <c r="CM37" s="134"/>
      <c r="CN37" s="134"/>
      <c r="CO37" s="134"/>
      <c r="CP37" s="134"/>
      <c r="CQ37" s="134"/>
      <c r="CR37" s="134"/>
      <c r="CS37" s="134"/>
      <c r="CT37" s="134"/>
      <c r="CU37" s="134"/>
      <c r="CV37" s="134"/>
      <c r="CW37" s="134"/>
      <c r="CX37" s="134"/>
      <c r="CY37" s="134"/>
    </row>
    <row r="38" spans="1:103">
      <c r="A38" s="135"/>
      <c r="B38" s="139"/>
      <c r="C38" s="135"/>
      <c r="D38" s="135"/>
      <c r="E38" s="135"/>
      <c r="F38" s="135"/>
      <c r="G38" s="135"/>
      <c r="H38" s="135"/>
      <c r="I38" s="135"/>
      <c r="J38" s="134"/>
      <c r="K38" s="134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4"/>
      <c r="AJ38" s="134"/>
      <c r="AK38" s="134"/>
      <c r="AL38" s="134"/>
      <c r="AM38" s="134"/>
      <c r="AN38" s="134"/>
      <c r="AO38" s="134"/>
      <c r="AP38" s="134"/>
      <c r="AQ38" s="134"/>
      <c r="AR38" s="134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4"/>
      <c r="BG38" s="134"/>
      <c r="BH38" s="134"/>
      <c r="BI38" s="134"/>
      <c r="BJ38" s="134"/>
      <c r="BK38" s="134"/>
      <c r="BL38" s="134"/>
      <c r="BM38" s="134"/>
      <c r="BN38" s="134"/>
      <c r="BO38" s="134"/>
      <c r="BP38" s="134"/>
      <c r="BQ38" s="134"/>
      <c r="BR38" s="134"/>
      <c r="BS38" s="134"/>
      <c r="BT38" s="134"/>
      <c r="BU38" s="134"/>
      <c r="BV38" s="134"/>
      <c r="BW38" s="134"/>
      <c r="BX38" s="134"/>
      <c r="BY38" s="134"/>
      <c r="BZ38" s="134"/>
      <c r="CA38" s="134"/>
      <c r="CB38" s="134"/>
      <c r="CC38" s="134"/>
      <c r="CD38" s="134"/>
      <c r="CE38" s="134"/>
      <c r="CF38" s="134"/>
      <c r="CG38" s="134"/>
      <c r="CH38" s="134"/>
      <c r="CI38" s="134"/>
      <c r="CJ38" s="134"/>
      <c r="CK38" s="134"/>
      <c r="CL38" s="134"/>
      <c r="CM38" s="134"/>
      <c r="CN38" s="134"/>
      <c r="CO38" s="134"/>
      <c r="CP38" s="134"/>
      <c r="CQ38" s="134"/>
      <c r="CR38" s="134"/>
      <c r="CS38" s="134"/>
      <c r="CT38" s="134"/>
      <c r="CU38" s="134"/>
      <c r="CV38" s="134"/>
      <c r="CW38" s="134"/>
      <c r="CX38" s="134"/>
      <c r="CY38" s="134"/>
    </row>
    <row r="39" spans="1:103">
      <c r="A39" s="2" t="s">
        <v>32</v>
      </c>
      <c r="B39" s="135"/>
      <c r="C39" s="135"/>
      <c r="D39" s="135"/>
      <c r="E39" s="135"/>
      <c r="F39" s="135"/>
      <c r="G39" s="135"/>
      <c r="H39" s="135"/>
      <c r="I39" s="135"/>
      <c r="J39" s="134"/>
    </row>
  </sheetData>
  <mergeCells count="1">
    <mergeCell ref="G3:G4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28"/>
  <sheetViews>
    <sheetView zoomScale="80" zoomScaleNormal="80" workbookViewId="0">
      <selection activeCell="A2" sqref="A2"/>
    </sheetView>
  </sheetViews>
  <sheetFormatPr defaultColWidth="8.7109375" defaultRowHeight="12.95"/>
  <cols>
    <col min="1" max="1" width="19.5703125" style="95" customWidth="1"/>
    <col min="2" max="3" width="8.7109375" style="95"/>
    <col min="4" max="4" width="10.85546875" style="95" customWidth="1"/>
    <col min="5" max="16384" width="8.7109375" style="95"/>
  </cols>
  <sheetData>
    <row r="1" spans="1:5">
      <c r="A1" s="264" t="s">
        <v>207</v>
      </c>
      <c r="B1" s="264"/>
      <c r="C1" s="264"/>
      <c r="D1" s="264"/>
    </row>
    <row r="2" spans="1:5">
      <c r="A2" s="173"/>
      <c r="B2" s="173"/>
      <c r="C2" s="173"/>
      <c r="D2" s="173"/>
    </row>
    <row r="3" spans="1:5" ht="26.1">
      <c r="A3" s="234"/>
      <c r="B3" s="232">
        <v>2015</v>
      </c>
      <c r="C3" s="232">
        <v>2017</v>
      </c>
      <c r="D3" s="210" t="s">
        <v>208</v>
      </c>
    </row>
    <row r="4" spans="1:5">
      <c r="A4" s="207"/>
      <c r="B4" s="103"/>
      <c r="C4" s="103"/>
      <c r="D4" s="109"/>
    </row>
    <row r="5" spans="1:5">
      <c r="A5" s="100" t="s">
        <v>44</v>
      </c>
      <c r="B5" s="116">
        <v>247</v>
      </c>
      <c r="C5" s="116">
        <v>306</v>
      </c>
      <c r="D5" s="211">
        <v>23.886639676113361</v>
      </c>
      <c r="E5" s="209"/>
    </row>
    <row r="6" spans="1:5">
      <c r="A6" s="100" t="s">
        <v>60</v>
      </c>
      <c r="B6" s="116">
        <v>9</v>
      </c>
      <c r="C6" s="116">
        <v>10</v>
      </c>
      <c r="D6" s="211">
        <v>11.111111111111111</v>
      </c>
      <c r="E6" s="209"/>
    </row>
    <row r="7" spans="1:5">
      <c r="A7" s="100" t="s">
        <v>40</v>
      </c>
      <c r="B7" s="116">
        <v>203</v>
      </c>
      <c r="C7" s="116">
        <v>206</v>
      </c>
      <c r="D7" s="211">
        <v>1.4778325123152709</v>
      </c>
      <c r="E7" s="209"/>
    </row>
    <row r="8" spans="1:5">
      <c r="A8" s="100" t="s">
        <v>41</v>
      </c>
      <c r="B8" s="116">
        <v>107</v>
      </c>
      <c r="C8" s="116">
        <v>103</v>
      </c>
      <c r="D8" s="211">
        <v>-3.7383177570093453</v>
      </c>
      <c r="E8" s="209"/>
    </row>
    <row r="9" spans="1:5">
      <c r="A9" s="100" t="s">
        <v>59</v>
      </c>
      <c r="B9" s="116">
        <v>43</v>
      </c>
      <c r="C9" s="116">
        <v>76</v>
      </c>
      <c r="D9" s="211">
        <v>76.744186046511629</v>
      </c>
      <c r="E9" s="209"/>
    </row>
    <row r="10" spans="1:5">
      <c r="A10" s="100" t="s">
        <v>42</v>
      </c>
      <c r="B10" s="116">
        <v>254</v>
      </c>
      <c r="C10" s="116">
        <v>228</v>
      </c>
      <c r="D10" s="211">
        <v>-10.236220472440944</v>
      </c>
      <c r="E10" s="209"/>
    </row>
    <row r="11" spans="1:5">
      <c r="A11" s="100" t="s">
        <v>52</v>
      </c>
      <c r="B11" s="116">
        <v>89</v>
      </c>
      <c r="C11" s="116">
        <v>109</v>
      </c>
      <c r="D11" s="211">
        <v>22.471910112359549</v>
      </c>
      <c r="E11" s="209"/>
    </row>
    <row r="12" spans="1:5">
      <c r="A12" s="100" t="s">
        <v>45</v>
      </c>
      <c r="B12" s="116">
        <v>295</v>
      </c>
      <c r="C12" s="116">
        <v>287</v>
      </c>
      <c r="D12" s="211">
        <v>-2.7118644067796609</v>
      </c>
      <c r="E12" s="209"/>
    </row>
    <row r="13" spans="1:5">
      <c r="A13" s="100" t="s">
        <v>54</v>
      </c>
      <c r="B13" s="116">
        <v>46</v>
      </c>
      <c r="C13" s="116">
        <v>76</v>
      </c>
      <c r="D13" s="211">
        <v>65.217391304347828</v>
      </c>
      <c r="E13" s="209"/>
    </row>
    <row r="14" spans="1:5">
      <c r="A14" s="100" t="s">
        <v>55</v>
      </c>
      <c r="B14" s="116">
        <v>154</v>
      </c>
      <c r="C14" s="116">
        <v>154</v>
      </c>
      <c r="D14" s="211">
        <v>0</v>
      </c>
      <c r="E14" s="209"/>
    </row>
    <row r="15" spans="1:5">
      <c r="A15" s="100" t="s">
        <v>57</v>
      </c>
      <c r="B15" s="116">
        <v>135</v>
      </c>
      <c r="C15" s="116">
        <v>158</v>
      </c>
      <c r="D15" s="211">
        <v>17.037037037037038</v>
      </c>
      <c r="E15" s="209"/>
    </row>
    <row r="16" spans="1:5">
      <c r="A16" s="100" t="s">
        <v>46</v>
      </c>
      <c r="B16" s="116">
        <v>40</v>
      </c>
      <c r="C16" s="116">
        <v>5</v>
      </c>
      <c r="D16" s="211">
        <v>-87.5</v>
      </c>
      <c r="E16" s="209"/>
    </row>
    <row r="17" spans="1:5">
      <c r="A17" s="100" t="s">
        <v>47</v>
      </c>
      <c r="B17" s="116">
        <v>159</v>
      </c>
      <c r="C17" s="116">
        <v>159</v>
      </c>
      <c r="D17" s="211">
        <v>0</v>
      </c>
      <c r="E17" s="209"/>
    </row>
    <row r="18" spans="1:5">
      <c r="A18" s="100" t="s">
        <v>56</v>
      </c>
      <c r="B18" s="116">
        <v>18</v>
      </c>
      <c r="C18" s="116">
        <v>15</v>
      </c>
      <c r="D18" s="211">
        <v>-16.666666666666664</v>
      </c>
      <c r="E18" s="209"/>
    </row>
    <row r="19" spans="1:5">
      <c r="A19" s="100" t="s">
        <v>43</v>
      </c>
      <c r="B19" s="116">
        <v>241</v>
      </c>
      <c r="C19" s="116">
        <v>414</v>
      </c>
      <c r="D19" s="211">
        <v>71.784232365145229</v>
      </c>
      <c r="E19" s="209"/>
    </row>
    <row r="20" spans="1:5">
      <c r="A20" s="100" t="s">
        <v>209</v>
      </c>
      <c r="B20" s="116">
        <v>156</v>
      </c>
      <c r="C20" s="116">
        <v>189</v>
      </c>
      <c r="D20" s="211">
        <v>21.153846153846153</v>
      </c>
      <c r="E20" s="209"/>
    </row>
    <row r="21" spans="1:5">
      <c r="A21" s="100" t="s">
        <v>58</v>
      </c>
      <c r="B21" s="116">
        <v>61</v>
      </c>
      <c r="C21" s="116">
        <v>53</v>
      </c>
      <c r="D21" s="211">
        <v>-13.114754098360656</v>
      </c>
      <c r="E21" s="209"/>
    </row>
    <row r="22" spans="1:5">
      <c r="A22" s="100" t="s">
        <v>51</v>
      </c>
      <c r="B22" s="116">
        <v>35</v>
      </c>
      <c r="C22" s="116">
        <v>35</v>
      </c>
      <c r="D22" s="211">
        <v>0</v>
      </c>
      <c r="E22" s="209"/>
    </row>
    <row r="23" spans="1:5">
      <c r="A23" s="100" t="s">
        <v>50</v>
      </c>
      <c r="B23" s="116">
        <v>49</v>
      </c>
      <c r="C23" s="116">
        <v>90</v>
      </c>
      <c r="D23" s="211">
        <v>83.673469387755105</v>
      </c>
      <c r="E23" s="209"/>
    </row>
    <row r="24" spans="1:5">
      <c r="A24" s="102" t="s">
        <v>53</v>
      </c>
      <c r="B24" s="170">
        <v>165</v>
      </c>
      <c r="C24" s="170">
        <v>186</v>
      </c>
      <c r="D24" s="212">
        <v>12.727272727272727</v>
      </c>
      <c r="E24" s="209"/>
    </row>
    <row r="25" spans="1:5">
      <c r="A25" s="213" t="s">
        <v>49</v>
      </c>
      <c r="B25" s="172">
        <v>2506</v>
      </c>
      <c r="C25" s="172">
        <v>2859</v>
      </c>
      <c r="D25" s="214">
        <v>14.086193136472467</v>
      </c>
      <c r="E25" s="209"/>
    </row>
    <row r="26" spans="1:5">
      <c r="A26" s="208"/>
      <c r="B26" s="208"/>
      <c r="C26" s="208"/>
      <c r="D26" s="208"/>
    </row>
    <row r="28" spans="1:5">
      <c r="A28" s="263" t="s">
        <v>210</v>
      </c>
      <c r="B28" s="264"/>
      <c r="C28" s="264"/>
      <c r="D28" s="264"/>
    </row>
  </sheetData>
  <mergeCells count="2">
    <mergeCell ref="A1:D1"/>
    <mergeCell ref="A28:D28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26"/>
  <sheetViews>
    <sheetView zoomScale="80" zoomScaleNormal="80" workbookViewId="0">
      <selection activeCell="A2" sqref="A2"/>
    </sheetView>
  </sheetViews>
  <sheetFormatPr defaultColWidth="8.7109375" defaultRowHeight="12.95"/>
  <cols>
    <col min="1" max="1" width="21.42578125" style="181" customWidth="1"/>
    <col min="2" max="2" width="14.7109375" style="181" customWidth="1"/>
    <col min="3" max="3" width="28.42578125" style="181" customWidth="1"/>
    <col min="4" max="16384" width="8.7109375" style="181"/>
  </cols>
  <sheetData>
    <row r="1" spans="1:3" s="182" customFormat="1">
      <c r="A1" s="266" t="s">
        <v>211</v>
      </c>
      <c r="B1" s="266"/>
      <c r="C1" s="266"/>
    </row>
    <row r="2" spans="1:3" s="182" customFormat="1">
      <c r="A2" s="183"/>
      <c r="B2" s="235"/>
      <c r="C2" s="235"/>
    </row>
    <row r="3" spans="1:3">
      <c r="A3" s="236" t="s">
        <v>44</v>
      </c>
      <c r="B3" s="215" t="s">
        <v>212</v>
      </c>
      <c r="C3" s="216" t="s">
        <v>213</v>
      </c>
    </row>
    <row r="4" spans="1:3">
      <c r="A4" s="236" t="s">
        <v>60</v>
      </c>
      <c r="B4" s="215" t="s">
        <v>212</v>
      </c>
      <c r="C4" s="216" t="s">
        <v>214</v>
      </c>
    </row>
    <row r="5" spans="1:3">
      <c r="A5" s="236" t="s">
        <v>40</v>
      </c>
      <c r="B5" s="217" t="s">
        <v>212</v>
      </c>
      <c r="C5" s="216" t="s">
        <v>213</v>
      </c>
    </row>
    <row r="6" spans="1:3">
      <c r="A6" s="267" t="s">
        <v>41</v>
      </c>
      <c r="B6" s="184" t="s">
        <v>215</v>
      </c>
      <c r="C6" s="185" t="s">
        <v>213</v>
      </c>
    </row>
    <row r="7" spans="1:3">
      <c r="A7" s="267"/>
      <c r="B7" s="188" t="s">
        <v>216</v>
      </c>
      <c r="C7" s="189" t="s">
        <v>213</v>
      </c>
    </row>
    <row r="8" spans="1:3">
      <c r="A8" s="236" t="s">
        <v>217</v>
      </c>
      <c r="B8" s="215" t="s">
        <v>212</v>
      </c>
      <c r="C8" s="216" t="s">
        <v>218</v>
      </c>
    </row>
    <row r="9" spans="1:3">
      <c r="A9" s="236" t="s">
        <v>42</v>
      </c>
      <c r="B9" s="215" t="s">
        <v>212</v>
      </c>
      <c r="C9" s="216" t="s">
        <v>213</v>
      </c>
    </row>
    <row r="10" spans="1:3">
      <c r="A10" s="267" t="s">
        <v>52</v>
      </c>
      <c r="B10" s="184" t="s">
        <v>215</v>
      </c>
      <c r="C10" s="185" t="s">
        <v>213</v>
      </c>
    </row>
    <row r="11" spans="1:3">
      <c r="A11" s="267"/>
      <c r="B11" s="188" t="s">
        <v>219</v>
      </c>
      <c r="C11" s="189" t="s">
        <v>213</v>
      </c>
    </row>
    <row r="12" spans="1:3">
      <c r="A12" s="236" t="s">
        <v>45</v>
      </c>
      <c r="B12" s="215" t="s">
        <v>212</v>
      </c>
      <c r="C12" s="216" t="s">
        <v>220</v>
      </c>
    </row>
    <row r="13" spans="1:3">
      <c r="A13" s="267" t="s">
        <v>54</v>
      </c>
      <c r="B13" s="184" t="s">
        <v>216</v>
      </c>
      <c r="C13" s="185" t="s">
        <v>220</v>
      </c>
    </row>
    <row r="14" spans="1:3">
      <c r="A14" s="267"/>
      <c r="B14" s="186" t="s">
        <v>212</v>
      </c>
      <c r="C14" s="187" t="s">
        <v>213</v>
      </c>
    </row>
    <row r="15" spans="1:3">
      <c r="A15" s="267"/>
      <c r="B15" s="188" t="s">
        <v>221</v>
      </c>
      <c r="C15" s="189" t="s">
        <v>213</v>
      </c>
    </row>
    <row r="16" spans="1:3">
      <c r="A16" s="267" t="s">
        <v>46</v>
      </c>
      <c r="B16" s="184" t="s">
        <v>222</v>
      </c>
      <c r="C16" s="185" t="s">
        <v>214</v>
      </c>
    </row>
    <row r="17" spans="1:3">
      <c r="A17" s="267"/>
      <c r="B17" s="186" t="s">
        <v>212</v>
      </c>
      <c r="C17" s="187" t="s">
        <v>214</v>
      </c>
    </row>
    <row r="18" spans="1:3">
      <c r="A18" s="267"/>
      <c r="B18" s="186" t="s">
        <v>212</v>
      </c>
      <c r="C18" s="187" t="s">
        <v>223</v>
      </c>
    </row>
    <row r="19" spans="1:3">
      <c r="A19" s="267"/>
      <c r="B19" s="188" t="s">
        <v>219</v>
      </c>
      <c r="C19" s="189" t="s">
        <v>224</v>
      </c>
    </row>
    <row r="20" spans="1:3">
      <c r="A20" s="236" t="s">
        <v>43</v>
      </c>
      <c r="B20" s="215" t="s">
        <v>212</v>
      </c>
      <c r="C20" s="216" t="s">
        <v>214</v>
      </c>
    </row>
    <row r="21" spans="1:3">
      <c r="A21" s="236" t="s">
        <v>48</v>
      </c>
      <c r="B21" s="215" t="s">
        <v>216</v>
      </c>
      <c r="C21" s="216" t="s">
        <v>225</v>
      </c>
    </row>
    <row r="22" spans="1:3">
      <c r="A22" s="267" t="s">
        <v>58</v>
      </c>
      <c r="B22" s="184" t="s">
        <v>219</v>
      </c>
      <c r="C22" s="185" t="s">
        <v>214</v>
      </c>
    </row>
    <row r="23" spans="1:3">
      <c r="A23" s="267"/>
      <c r="B23" s="188" t="s">
        <v>212</v>
      </c>
      <c r="C23" s="189" t="s">
        <v>214</v>
      </c>
    </row>
    <row r="24" spans="1:3">
      <c r="A24" s="236" t="s">
        <v>53</v>
      </c>
      <c r="B24" s="215" t="s">
        <v>212</v>
      </c>
      <c r="C24" s="216" t="s">
        <v>226</v>
      </c>
    </row>
    <row r="25" spans="1:3" ht="15" customHeight="1"/>
    <row r="26" spans="1:3">
      <c r="A26" s="265" t="s">
        <v>227</v>
      </c>
      <c r="B26" s="265"/>
      <c r="C26" s="265"/>
    </row>
  </sheetData>
  <mergeCells count="7">
    <mergeCell ref="A26:C26"/>
    <mergeCell ref="A1:C1"/>
    <mergeCell ref="A10:A11"/>
    <mergeCell ref="A6:A7"/>
    <mergeCell ref="A13:A15"/>
    <mergeCell ref="A16:A19"/>
    <mergeCell ref="A22:A2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21"/>
  <sheetViews>
    <sheetView zoomScale="80" zoomScaleNormal="80" workbookViewId="0">
      <selection activeCell="B6" sqref="B6"/>
    </sheetView>
  </sheetViews>
  <sheetFormatPr defaultColWidth="8.7109375" defaultRowHeight="12.95"/>
  <cols>
    <col min="1" max="1" width="52.28515625" style="95" customWidth="1"/>
    <col min="2" max="2" width="9.85546875" style="97" customWidth="1"/>
    <col min="3" max="16384" width="8.7109375" style="95"/>
  </cols>
  <sheetData>
    <row r="1" spans="1:2" ht="15.75" customHeight="1">
      <c r="A1" s="268" t="s">
        <v>228</v>
      </c>
      <c r="B1" s="268"/>
    </row>
    <row r="2" spans="1:2" ht="15.75" customHeight="1">
      <c r="A2" s="237"/>
      <c r="B2" s="237"/>
    </row>
    <row r="3" spans="1:2" ht="15.75" customHeight="1">
      <c r="A3" s="196" t="s">
        <v>229</v>
      </c>
      <c r="B3" s="197" t="s">
        <v>146</v>
      </c>
    </row>
    <row r="4" spans="1:2" ht="15.75" customHeight="1">
      <c r="A4" s="237"/>
      <c r="B4" s="237"/>
    </row>
    <row r="5" spans="1:2" ht="15.75" customHeight="1">
      <c r="A5" s="190" t="s">
        <v>230</v>
      </c>
      <c r="B5" s="198">
        <v>65.400000000000006</v>
      </c>
    </row>
    <row r="6" spans="1:2" ht="15.75" customHeight="1">
      <c r="A6" s="190" t="s">
        <v>231</v>
      </c>
      <c r="B6" s="230">
        <v>54</v>
      </c>
    </row>
    <row r="7" spans="1:2" ht="15.75" customHeight="1">
      <c r="A7" s="190" t="s">
        <v>232</v>
      </c>
      <c r="B7" s="198">
        <v>53.1</v>
      </c>
    </row>
    <row r="8" spans="1:2" ht="15.75" customHeight="1">
      <c r="A8" s="190" t="s">
        <v>233</v>
      </c>
      <c r="B8" s="198">
        <v>40.299999999999997</v>
      </c>
    </row>
    <row r="9" spans="1:2" ht="15.75" customHeight="1">
      <c r="A9" s="190" t="s">
        <v>234</v>
      </c>
      <c r="B9" s="198">
        <v>37.9</v>
      </c>
    </row>
    <row r="10" spans="1:2" ht="15.75" customHeight="1">
      <c r="A10" s="190" t="s">
        <v>235</v>
      </c>
      <c r="B10" s="198">
        <v>33.799999999999997</v>
      </c>
    </row>
    <row r="11" spans="1:2" ht="15.75" customHeight="1">
      <c r="A11" s="190" t="s">
        <v>236</v>
      </c>
      <c r="B11" s="198">
        <v>25.9</v>
      </c>
    </row>
    <row r="12" spans="1:2" ht="15.75" customHeight="1">
      <c r="A12" s="190" t="s">
        <v>237</v>
      </c>
      <c r="B12" s="198">
        <v>24.3</v>
      </c>
    </row>
    <row r="13" spans="1:2" ht="15.75" customHeight="1">
      <c r="A13" s="190" t="s">
        <v>238</v>
      </c>
      <c r="B13" s="198">
        <v>17.399999999999999</v>
      </c>
    </row>
    <row r="14" spans="1:2" ht="15.75" customHeight="1">
      <c r="A14" s="190" t="s">
        <v>239</v>
      </c>
      <c r="B14" s="198">
        <v>12.8</v>
      </c>
    </row>
    <row r="15" spans="1:2" ht="15.75" customHeight="1">
      <c r="A15" s="190" t="s">
        <v>240</v>
      </c>
      <c r="B15" s="198">
        <v>8.1999999999999993</v>
      </c>
    </row>
    <row r="16" spans="1:2" ht="15.75" customHeight="1">
      <c r="A16" s="98" t="s">
        <v>241</v>
      </c>
      <c r="B16" s="199">
        <v>8.6999999999999993</v>
      </c>
    </row>
    <row r="17" spans="1:2">
      <c r="A17" s="191"/>
      <c r="B17" s="192"/>
    </row>
    <row r="18" spans="1:2">
      <c r="A18" s="181"/>
      <c r="B18" s="193"/>
    </row>
    <row r="19" spans="1:2">
      <c r="A19" s="194" t="s">
        <v>242</v>
      </c>
      <c r="B19" s="193"/>
    </row>
    <row r="20" spans="1:2">
      <c r="B20" s="193"/>
    </row>
    <row r="21" spans="1:2">
      <c r="A21" s="195" t="s">
        <v>243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S37"/>
  <sheetViews>
    <sheetView zoomScale="80" zoomScaleNormal="80" workbookViewId="0">
      <selection activeCell="A2" sqref="A2"/>
    </sheetView>
  </sheetViews>
  <sheetFormatPr defaultColWidth="8.7109375" defaultRowHeight="12.95"/>
  <cols>
    <col min="1" max="1" width="20.7109375" style="10" customWidth="1"/>
    <col min="2" max="2" width="14.28515625" style="10" customWidth="1"/>
    <col min="3" max="3" width="13.140625" style="10" customWidth="1"/>
    <col min="4" max="4" width="16.85546875" style="10" customWidth="1"/>
    <col min="5" max="5" width="13.7109375" style="10" customWidth="1"/>
    <col min="6" max="6" width="13.42578125" style="10" customWidth="1"/>
    <col min="7" max="16384" width="8.7109375" style="10"/>
  </cols>
  <sheetData>
    <row r="2" spans="1:9">
      <c r="A2" s="17"/>
      <c r="B2" s="10" t="s">
        <v>33</v>
      </c>
      <c r="C2" s="10" t="s">
        <v>34</v>
      </c>
      <c r="D2" s="10" t="s">
        <v>35</v>
      </c>
      <c r="E2" s="87" t="s">
        <v>36</v>
      </c>
      <c r="F2" s="87" t="s">
        <v>37</v>
      </c>
      <c r="G2" s="88" t="s">
        <v>38</v>
      </c>
      <c r="I2" s="147" t="s">
        <v>39</v>
      </c>
    </row>
    <row r="3" spans="1:9">
      <c r="A3" s="89" t="s">
        <v>40</v>
      </c>
      <c r="B3" s="19">
        <v>565067.59064016503</v>
      </c>
      <c r="C3" s="19">
        <v>583033.70009320381</v>
      </c>
      <c r="D3" s="78">
        <v>7038499.2259383462</v>
      </c>
      <c r="E3" s="90">
        <f t="shared" ref="E3:F23" si="0">B3/$D3</f>
        <v>8.0282397212998541E-2</v>
      </c>
      <c r="F3" s="90">
        <f t="shared" si="0"/>
        <v>8.2834945544158378E-2</v>
      </c>
      <c r="G3" s="91">
        <f t="shared" ref="G3:G23" si="1">E3+F3</f>
        <v>0.16311734275715692</v>
      </c>
    </row>
    <row r="4" spans="1:9">
      <c r="A4" s="89" t="s">
        <v>41</v>
      </c>
      <c r="B4" s="19">
        <v>47099.595377821941</v>
      </c>
      <c r="C4" s="19">
        <v>54265.631731328285</v>
      </c>
      <c r="D4" s="78">
        <v>597319.53942686564</v>
      </c>
      <c r="E4" s="90">
        <f t="shared" si="0"/>
        <v>7.8851589926247009E-2</v>
      </c>
      <c r="F4" s="92">
        <f t="shared" si="0"/>
        <v>9.0848579611838468E-2</v>
      </c>
      <c r="G4" s="91">
        <f t="shared" si="1"/>
        <v>0.16970016953808548</v>
      </c>
    </row>
    <row r="5" spans="1:9">
      <c r="A5" s="89" t="s">
        <v>42</v>
      </c>
      <c r="B5" s="19">
        <v>665207.57652394858</v>
      </c>
      <c r="C5" s="19">
        <v>339919.85758003109</v>
      </c>
      <c r="D5" s="78">
        <v>5690724.9790090518</v>
      </c>
      <c r="E5" s="90">
        <f t="shared" si="0"/>
        <v>0.11689329197556543</v>
      </c>
      <c r="F5" s="90">
        <f t="shared" si="0"/>
        <v>5.973225886576277E-2</v>
      </c>
      <c r="G5" s="91">
        <f t="shared" si="1"/>
        <v>0.17662555084132819</v>
      </c>
    </row>
    <row r="6" spans="1:9">
      <c r="A6" s="89" t="s">
        <v>43</v>
      </c>
      <c r="B6" s="19">
        <v>435806.18660702149</v>
      </c>
      <c r="C6" s="19">
        <v>174646.18773271525</v>
      </c>
      <c r="D6" s="78">
        <v>3347405.0335288933</v>
      </c>
      <c r="E6" s="90">
        <f t="shared" si="0"/>
        <v>0.13019224809720351</v>
      </c>
      <c r="F6" s="90">
        <f t="shared" si="0"/>
        <v>5.2173604921840054E-2</v>
      </c>
      <c r="G6" s="91">
        <f t="shared" si="1"/>
        <v>0.18236585301904357</v>
      </c>
    </row>
    <row r="7" spans="1:9">
      <c r="A7" s="89" t="s">
        <v>44</v>
      </c>
      <c r="B7" s="19">
        <v>395453.8980496006</v>
      </c>
      <c r="C7" s="19">
        <v>307602.11784873594</v>
      </c>
      <c r="D7" s="78">
        <v>3807973.4849338615</v>
      </c>
      <c r="E7" s="90">
        <f t="shared" si="0"/>
        <v>0.10384891061195743</v>
      </c>
      <c r="F7" s="90">
        <f t="shared" si="0"/>
        <v>8.077842954152778E-2</v>
      </c>
      <c r="G7" s="91">
        <f t="shared" si="1"/>
        <v>0.1846273401534852</v>
      </c>
    </row>
    <row r="8" spans="1:9">
      <c r="A8" s="89" t="s">
        <v>45</v>
      </c>
      <c r="B8" s="19">
        <v>761985.16276139196</v>
      </c>
      <c r="C8" s="19">
        <v>519109.976745033</v>
      </c>
      <c r="D8" s="78">
        <v>6491085.7327552047</v>
      </c>
      <c r="E8" s="90">
        <f t="shared" si="0"/>
        <v>0.11738947752858594</v>
      </c>
      <c r="F8" s="90">
        <f t="shared" si="0"/>
        <v>7.9972750032480569E-2</v>
      </c>
      <c r="G8" s="91">
        <f t="shared" si="1"/>
        <v>0.19736222756106653</v>
      </c>
    </row>
    <row r="9" spans="1:9">
      <c r="A9" s="89" t="s">
        <v>46</v>
      </c>
      <c r="B9" s="19">
        <v>364849.33560294082</v>
      </c>
      <c r="C9" s="19">
        <v>212756.0299086798</v>
      </c>
      <c r="D9" s="78">
        <v>2815150.6693886695</v>
      </c>
      <c r="E9" s="90">
        <f t="shared" si="0"/>
        <v>0.12960206342425376</v>
      </c>
      <c r="F9" s="90">
        <f t="shared" si="0"/>
        <v>7.5575361639482447E-2</v>
      </c>
      <c r="G9" s="91">
        <f t="shared" si="1"/>
        <v>0.20517742506373621</v>
      </c>
    </row>
    <row r="10" spans="1:9">
      <c r="A10" s="89" t="s">
        <v>47</v>
      </c>
      <c r="B10" s="19">
        <v>171350.6117890545</v>
      </c>
      <c r="C10" s="19">
        <v>98986.74011877201</v>
      </c>
      <c r="D10" s="78">
        <v>1310886.483012723</v>
      </c>
      <c r="E10" s="90">
        <f t="shared" si="0"/>
        <v>0.13071353928011434</v>
      </c>
      <c r="F10" s="90">
        <f t="shared" si="0"/>
        <v>7.5511298195155216E-2</v>
      </c>
      <c r="G10" s="91">
        <f t="shared" si="1"/>
        <v>0.20622483747526954</v>
      </c>
    </row>
    <row r="11" spans="1:9">
      <c r="A11" s="89" t="s">
        <v>48</v>
      </c>
      <c r="B11" s="19">
        <v>680636.64705011446</v>
      </c>
      <c r="C11" s="19">
        <v>196002.45742263435</v>
      </c>
      <c r="D11" s="78">
        <v>4230420.9774236325</v>
      </c>
      <c r="E11" s="90">
        <f t="shared" si="0"/>
        <v>0.16089099658933442</v>
      </c>
      <c r="F11" s="90">
        <f t="shared" si="0"/>
        <v>4.6331667337278039E-2</v>
      </c>
      <c r="G11" s="91">
        <f t="shared" si="1"/>
        <v>0.20722266392661245</v>
      </c>
    </row>
    <row r="12" spans="1:9">
      <c r="A12" s="122" t="s">
        <v>49</v>
      </c>
      <c r="B12" s="23">
        <v>6734580.5924999993</v>
      </c>
      <c r="C12" s="23">
        <v>4252851.4992000004</v>
      </c>
      <c r="D12" s="81">
        <v>52575777.97497727</v>
      </c>
      <c r="E12" s="93">
        <f t="shared" si="0"/>
        <v>0.1280928376505476</v>
      </c>
      <c r="F12" s="93">
        <f t="shared" si="0"/>
        <v>8.0889939493127186E-2</v>
      </c>
      <c r="G12" s="94">
        <f t="shared" si="1"/>
        <v>0.2089827771436748</v>
      </c>
    </row>
    <row r="13" spans="1:9">
      <c r="A13" s="89" t="s">
        <v>50</v>
      </c>
      <c r="B13" s="19">
        <v>757228.02978271467</v>
      </c>
      <c r="C13" s="19">
        <v>174110.19325355924</v>
      </c>
      <c r="D13" s="78">
        <v>4127127.1268588714</v>
      </c>
      <c r="E13" s="90">
        <f t="shared" si="0"/>
        <v>0.18347581901578977</v>
      </c>
      <c r="F13" s="90">
        <f t="shared" si="0"/>
        <v>4.2186777363961002E-2</v>
      </c>
      <c r="G13" s="91">
        <f t="shared" si="1"/>
        <v>0.22566259637975078</v>
      </c>
    </row>
    <row r="14" spans="1:9">
      <c r="A14" s="89" t="s">
        <v>51</v>
      </c>
      <c r="B14" s="19">
        <v>317348.99385333707</v>
      </c>
      <c r="C14" s="19">
        <v>100743.3725801808</v>
      </c>
      <c r="D14" s="78">
        <v>1843025.2412038778</v>
      </c>
      <c r="E14" s="90">
        <f t="shared" si="0"/>
        <v>0.17218917395078231</v>
      </c>
      <c r="F14" s="90">
        <f t="shared" si="0"/>
        <v>5.4661960307377279E-2</v>
      </c>
      <c r="G14" s="91">
        <f t="shared" si="1"/>
        <v>0.22685113425815959</v>
      </c>
    </row>
    <row r="15" spans="1:9">
      <c r="A15" s="89" t="s">
        <v>52</v>
      </c>
      <c r="B15" s="19">
        <v>147981.88066462299</v>
      </c>
      <c r="C15" s="19">
        <v>118336.93112315856</v>
      </c>
      <c r="D15" s="78">
        <v>1144139.9295015158</v>
      </c>
      <c r="E15" s="90">
        <f t="shared" si="0"/>
        <v>0.12933897056551152</v>
      </c>
      <c r="F15" s="90">
        <f t="shared" si="0"/>
        <v>0.10342872237202327</v>
      </c>
      <c r="G15" s="91">
        <f t="shared" si="1"/>
        <v>0.2327676929375348</v>
      </c>
    </row>
    <row r="16" spans="1:9">
      <c r="A16" s="89" t="s">
        <v>53</v>
      </c>
      <c r="B16" s="19">
        <v>285540.10446396767</v>
      </c>
      <c r="C16" s="19">
        <v>148567.12151221427</v>
      </c>
      <c r="D16" s="78">
        <v>1832881.3373684459</v>
      </c>
      <c r="E16" s="90">
        <f t="shared" si="0"/>
        <v>0.15578755626042384</v>
      </c>
      <c r="F16" s="90">
        <f t="shared" si="0"/>
        <v>8.1056595690760375E-2</v>
      </c>
      <c r="G16" s="91">
        <f t="shared" si="1"/>
        <v>0.23684415195118422</v>
      </c>
    </row>
    <row r="17" spans="1:7">
      <c r="A17" s="89" t="s">
        <v>54</v>
      </c>
      <c r="B17" s="19">
        <v>299027.70065565064</v>
      </c>
      <c r="C17" s="19">
        <v>403833.45614540391</v>
      </c>
      <c r="D17" s="78">
        <v>2959539.6228836793</v>
      </c>
      <c r="E17" s="90">
        <f t="shared" si="0"/>
        <v>0.10103858665838296</v>
      </c>
      <c r="F17" s="92">
        <f t="shared" si="0"/>
        <v>0.13645144434725348</v>
      </c>
      <c r="G17" s="91">
        <f t="shared" si="1"/>
        <v>0.23749003100563643</v>
      </c>
    </row>
    <row r="18" spans="1:7">
      <c r="A18" s="89" t="s">
        <v>55</v>
      </c>
      <c r="B18" s="19">
        <v>119486.55005659304</v>
      </c>
      <c r="C18" s="19">
        <v>79762.767038013058</v>
      </c>
      <c r="D18" s="78">
        <v>810072.57077815419</v>
      </c>
      <c r="E18" s="90">
        <f t="shared" si="0"/>
        <v>0.14750104418646651</v>
      </c>
      <c r="F18" s="90">
        <f t="shared" si="0"/>
        <v>9.8463730183325548E-2</v>
      </c>
      <c r="G18" s="91">
        <f t="shared" si="1"/>
        <v>0.24596477436979206</v>
      </c>
    </row>
    <row r="19" spans="1:7">
      <c r="A19" s="89" t="s">
        <v>56</v>
      </c>
      <c r="B19" s="19">
        <v>91152.4647996657</v>
      </c>
      <c r="C19" s="19">
        <v>30713.194649895173</v>
      </c>
      <c r="D19" s="78">
        <v>494182.68423375225</v>
      </c>
      <c r="E19" s="90">
        <f t="shared" si="0"/>
        <v>0.18445094842001764</v>
      </c>
      <c r="F19" s="90">
        <f t="shared" si="0"/>
        <v>6.2149475547725978E-2</v>
      </c>
      <c r="G19" s="91">
        <f t="shared" si="1"/>
        <v>0.24660042396774362</v>
      </c>
    </row>
    <row r="20" spans="1:7">
      <c r="A20" s="89" t="s">
        <v>57</v>
      </c>
      <c r="B20" s="19">
        <v>248910.26538750553</v>
      </c>
      <c r="C20" s="19">
        <v>141867.78437708004</v>
      </c>
      <c r="D20" s="78">
        <v>1238939.5792095365</v>
      </c>
      <c r="E20" s="90">
        <f t="shared" si="0"/>
        <v>0.20090589530307384</v>
      </c>
      <c r="F20" s="90">
        <f t="shared" si="0"/>
        <v>0.11450742776947523</v>
      </c>
      <c r="G20" s="91">
        <f t="shared" si="1"/>
        <v>0.3154133230725491</v>
      </c>
    </row>
    <row r="21" spans="1:7">
      <c r="A21" s="89" t="s">
        <v>58</v>
      </c>
      <c r="B21" s="19">
        <v>231713.0919359003</v>
      </c>
      <c r="C21" s="19">
        <v>40003.172478464818</v>
      </c>
      <c r="D21" s="78">
        <v>851101.8636574297</v>
      </c>
      <c r="E21" s="90">
        <f t="shared" si="0"/>
        <v>0.27225071619531233</v>
      </c>
      <c r="F21" s="90">
        <f t="shared" si="0"/>
        <v>4.7001627168996751E-2</v>
      </c>
      <c r="G21" s="91">
        <f t="shared" si="1"/>
        <v>0.31925234336430908</v>
      </c>
    </row>
    <row r="22" spans="1:7">
      <c r="A22" s="89" t="s">
        <v>59</v>
      </c>
      <c r="B22" s="19">
        <v>135670.37032086655</v>
      </c>
      <c r="C22" s="19">
        <v>507749.67149179825</v>
      </c>
      <c r="D22" s="78">
        <v>1859058.5760847689</v>
      </c>
      <c r="E22" s="90">
        <f t="shared" si="0"/>
        <v>7.2977996533381037E-2</v>
      </c>
      <c r="F22" s="92">
        <f t="shared" si="0"/>
        <v>0.27312193280167307</v>
      </c>
      <c r="G22" s="91">
        <f t="shared" si="1"/>
        <v>0.34609992933505412</v>
      </c>
    </row>
    <row r="23" spans="1:7">
      <c r="A23" s="18" t="s">
        <v>60</v>
      </c>
      <c r="B23" s="19">
        <v>13064.536177115457</v>
      </c>
      <c r="C23" s="19">
        <v>20841.135369098462</v>
      </c>
      <c r="D23" s="78">
        <v>86243.317779992707</v>
      </c>
      <c r="E23" s="90">
        <f t="shared" si="0"/>
        <v>0.15148461948603575</v>
      </c>
      <c r="F23" s="92">
        <f t="shared" si="0"/>
        <v>0.24165507433589625</v>
      </c>
      <c r="G23" s="91">
        <f t="shared" si="1"/>
        <v>0.39313969382193203</v>
      </c>
    </row>
    <row r="24" spans="1:7">
      <c r="B24" s="19"/>
      <c r="C24" s="19"/>
      <c r="D24" s="19"/>
      <c r="E24" s="90"/>
      <c r="F24" s="92"/>
      <c r="G24" s="91"/>
    </row>
    <row r="25" spans="1:7">
      <c r="E25" s="90"/>
      <c r="F25" s="92"/>
      <c r="G25" s="91"/>
    </row>
    <row r="26" spans="1:7">
      <c r="E26" s="90"/>
      <c r="F26" s="92"/>
      <c r="G26" s="91"/>
    </row>
    <row r="27" spans="1:7">
      <c r="E27" s="90"/>
      <c r="F27" s="92"/>
      <c r="G27" s="91"/>
    </row>
    <row r="28" spans="1:7">
      <c r="E28" s="90"/>
      <c r="F28" s="92"/>
      <c r="G28" s="91"/>
    </row>
    <row r="29" spans="1:7">
      <c r="E29" s="90"/>
      <c r="F29" s="92"/>
      <c r="G29" s="91"/>
    </row>
    <row r="30" spans="1:7">
      <c r="A30" s="10" t="s">
        <v>61</v>
      </c>
      <c r="B30" s="19">
        <f>B4+B7+B23</f>
        <v>455618.02960453799</v>
      </c>
      <c r="C30" s="19">
        <f t="shared" ref="C30:D30" si="2">C4+C7+C23</f>
        <v>382708.88494916266</v>
      </c>
      <c r="D30" s="19">
        <f t="shared" si="2"/>
        <v>4491536.3421407202</v>
      </c>
      <c r="E30" s="90">
        <f t="shared" ref="E30:E34" si="3">B30/$D30</f>
        <v>0.10143923924867654</v>
      </c>
      <c r="F30" s="92">
        <f t="shared" ref="F30:F34" si="4">C30/$D30</f>
        <v>8.520667669066638E-2</v>
      </c>
      <c r="G30" s="91">
        <f t="shared" ref="G30:G34" si="5">E30+F30</f>
        <v>0.18664591593934293</v>
      </c>
    </row>
    <row r="31" spans="1:7">
      <c r="A31" s="10" t="s">
        <v>62</v>
      </c>
      <c r="B31" s="19">
        <f>B3+B5+B8+B15+B22</f>
        <v>2275912.5809109947</v>
      </c>
      <c r="C31" s="19">
        <f t="shared" ref="C31:D31" si="6">C3+C5+C8+C15+C22</f>
        <v>2068150.1370332248</v>
      </c>
      <c r="D31" s="19">
        <f t="shared" si="6"/>
        <v>22223508.443288889</v>
      </c>
      <c r="E31" s="90">
        <f t="shared" si="3"/>
        <v>0.10241013864749517</v>
      </c>
      <c r="F31" s="92">
        <f t="shared" si="4"/>
        <v>9.3061369779251488E-2</v>
      </c>
      <c r="G31" s="91">
        <f t="shared" si="5"/>
        <v>0.19547150842674665</v>
      </c>
    </row>
    <row r="32" spans="1:7">
      <c r="A32" s="10" t="s">
        <v>63</v>
      </c>
      <c r="B32" s="19">
        <f>B9+B17+B18+B20</f>
        <v>1032273.85170269</v>
      </c>
      <c r="C32" s="19">
        <f t="shared" ref="C32:D32" si="7">C9+C17+C18+C20</f>
        <v>838220.03746917681</v>
      </c>
      <c r="D32" s="19">
        <f t="shared" si="7"/>
        <v>7823702.442260039</v>
      </c>
      <c r="E32" s="90">
        <f t="shared" si="3"/>
        <v>0.13194185992131063</v>
      </c>
      <c r="F32" s="92">
        <f t="shared" si="4"/>
        <v>0.10713853749619848</v>
      </c>
      <c r="G32" s="91">
        <f t="shared" si="5"/>
        <v>0.23908039741750911</v>
      </c>
    </row>
    <row r="33" spans="1:19">
      <c r="A33" s="10" t="s">
        <v>64</v>
      </c>
      <c r="B33" s="19">
        <f>B6+B10+B11+B13+B14+B16+B19+B21</f>
        <v>2970776.1302817762</v>
      </c>
      <c r="C33" s="19">
        <f t="shared" ref="C33:D33" si="8">C6+C10+C11+C13+C14+C16+C19+C21</f>
        <v>963772.43974843586</v>
      </c>
      <c r="D33" s="19">
        <f t="shared" si="8"/>
        <v>18037030.747287627</v>
      </c>
      <c r="E33" s="90">
        <f t="shared" si="3"/>
        <v>0.16470427820989969</v>
      </c>
      <c r="F33" s="92">
        <f t="shared" si="4"/>
        <v>5.3432987571602718E-2</v>
      </c>
      <c r="G33" s="91">
        <f t="shared" si="5"/>
        <v>0.21813726578150242</v>
      </c>
    </row>
    <row r="34" spans="1:19">
      <c r="B34" s="23">
        <v>6734580.5924999993</v>
      </c>
      <c r="C34" s="23">
        <v>4252851.4992000004</v>
      </c>
      <c r="D34" s="23">
        <v>52575777.97497727</v>
      </c>
      <c r="E34" s="93">
        <f t="shared" si="3"/>
        <v>0.1280928376505476</v>
      </c>
      <c r="F34" s="93">
        <f t="shared" si="4"/>
        <v>8.0889939493127186E-2</v>
      </c>
      <c r="G34" s="94">
        <f t="shared" si="5"/>
        <v>0.2089827771436748</v>
      </c>
      <c r="I34" s="148"/>
      <c r="J34" s="148"/>
      <c r="K34" s="148"/>
      <c r="L34" s="148"/>
      <c r="M34" s="148"/>
      <c r="N34" s="148"/>
      <c r="O34" s="148"/>
      <c r="P34" s="148"/>
      <c r="Q34" s="148"/>
      <c r="R34" s="148"/>
      <c r="S34" s="148"/>
    </row>
    <row r="35" spans="1:19">
      <c r="I35" s="3" t="s">
        <v>32</v>
      </c>
    </row>
    <row r="37" spans="1:19">
      <c r="I37" s="88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36"/>
  <sheetViews>
    <sheetView zoomScale="80" zoomScaleNormal="80" workbookViewId="0">
      <selection activeCell="A2" sqref="A2"/>
    </sheetView>
  </sheetViews>
  <sheetFormatPr defaultColWidth="8.7109375" defaultRowHeight="12.95"/>
  <cols>
    <col min="1" max="1" width="19.5703125" style="10" customWidth="1"/>
    <col min="2" max="3" width="10.85546875" style="10" customWidth="1"/>
    <col min="4" max="5" width="8.28515625" style="10" customWidth="1"/>
    <col min="6" max="6" width="1.42578125" style="10" customWidth="1"/>
    <col min="7" max="8" width="10.7109375" style="10" customWidth="1"/>
    <col min="9" max="10" width="8.28515625" style="10" customWidth="1"/>
    <col min="11" max="11" width="1.7109375" style="10" customWidth="1"/>
    <col min="12" max="13" width="10.85546875" style="10" customWidth="1"/>
    <col min="14" max="15" width="8.28515625" style="10" customWidth="1"/>
    <col min="16" max="16384" width="8.7109375" style="10"/>
  </cols>
  <sheetData>
    <row r="1" spans="1:17">
      <c r="A1" s="3" t="s">
        <v>65</v>
      </c>
      <c r="G1" s="11"/>
    </row>
    <row r="2" spans="1:17">
      <c r="A2" s="12"/>
      <c r="B2" s="12"/>
      <c r="C2" s="12"/>
      <c r="D2" s="12"/>
      <c r="E2" s="12"/>
      <c r="F2" s="12"/>
      <c r="G2" s="12"/>
      <c r="H2" s="13"/>
      <c r="I2" s="13"/>
      <c r="J2" s="13"/>
      <c r="K2" s="13"/>
      <c r="L2" s="13"/>
      <c r="M2" s="13"/>
      <c r="N2" s="13"/>
      <c r="O2" s="14" t="s">
        <v>66</v>
      </c>
    </row>
    <row r="3" spans="1:17" ht="14.45">
      <c r="B3" s="240" t="s">
        <v>67</v>
      </c>
      <c r="C3" s="240"/>
      <c r="D3" s="240"/>
      <c r="E3" s="240"/>
      <c r="F3" s="15"/>
      <c r="G3" s="241" t="s">
        <v>68</v>
      </c>
      <c r="H3" s="241"/>
      <c r="I3" s="241"/>
      <c r="J3" s="241"/>
      <c r="K3" s="16"/>
      <c r="L3" s="241" t="s">
        <v>69</v>
      </c>
      <c r="M3" s="241"/>
      <c r="N3" s="241"/>
      <c r="O3" s="241"/>
    </row>
    <row r="4" spans="1:17">
      <c r="A4" s="12"/>
      <c r="B4" s="231">
        <v>2015</v>
      </c>
      <c r="C4" s="231">
        <v>2016</v>
      </c>
      <c r="D4" s="9" t="s">
        <v>70</v>
      </c>
      <c r="E4" s="9" t="s">
        <v>71</v>
      </c>
      <c r="F4" s="231"/>
      <c r="G4" s="231">
        <v>2015</v>
      </c>
      <c r="H4" s="231">
        <v>2016</v>
      </c>
      <c r="I4" s="9" t="s">
        <v>70</v>
      </c>
      <c r="J4" s="9" t="s">
        <v>71</v>
      </c>
      <c r="K4" s="13"/>
      <c r="L4" s="231">
        <v>2015</v>
      </c>
      <c r="M4" s="231">
        <v>2016</v>
      </c>
      <c r="N4" s="9" t="s">
        <v>70</v>
      </c>
      <c r="O4" s="9" t="s">
        <v>71</v>
      </c>
    </row>
    <row r="5" spans="1:17">
      <c r="A5" s="17"/>
      <c r="I5" s="17"/>
      <c r="J5" s="17"/>
      <c r="K5" s="17"/>
      <c r="L5" s="17"/>
      <c r="M5" s="17"/>
      <c r="N5" s="17"/>
      <c r="O5" s="17"/>
    </row>
    <row r="6" spans="1:17">
      <c r="A6" s="18" t="s">
        <v>44</v>
      </c>
      <c r="B6" s="19">
        <v>386047.28492389061</v>
      </c>
      <c r="C6" s="19">
        <v>395453.8980496006</v>
      </c>
      <c r="D6" s="20">
        <v>5.8719899868746079</v>
      </c>
      <c r="E6" s="20">
        <v>2.4366479167349948</v>
      </c>
      <c r="F6" s="19"/>
      <c r="G6" s="19">
        <v>310551.24130682647</v>
      </c>
      <c r="H6" s="19">
        <v>307602.11784873594</v>
      </c>
      <c r="I6" s="20">
        <v>7.2328440790043729</v>
      </c>
      <c r="J6" s="20">
        <v>-0.94964149738393022</v>
      </c>
      <c r="L6" s="19">
        <v>37512.287467126131</v>
      </c>
      <c r="M6" s="19">
        <v>34604.010885914664</v>
      </c>
      <c r="N6" s="20">
        <v>3.7108858858889713</v>
      </c>
      <c r="O6" s="20">
        <v>-7.7528638682995084</v>
      </c>
      <c r="Q6" s="21"/>
    </row>
    <row r="7" spans="1:17">
      <c r="A7" s="18" t="s">
        <v>60</v>
      </c>
      <c r="B7" s="19">
        <v>12716.228021100187</v>
      </c>
      <c r="C7" s="19">
        <v>13064.536177115457</v>
      </c>
      <c r="D7" s="20">
        <v>0.19399183063700873</v>
      </c>
      <c r="E7" s="20">
        <v>2.7390839125982778</v>
      </c>
      <c r="F7" s="19"/>
      <c r="G7" s="19">
        <v>20441.90539848397</v>
      </c>
      <c r="H7" s="19">
        <v>20841.135369098462</v>
      </c>
      <c r="I7" s="20">
        <v>0.49005086053484037</v>
      </c>
      <c r="J7" s="20">
        <v>1.9529978386657603</v>
      </c>
      <c r="L7" s="19">
        <v>643.76251877483855</v>
      </c>
      <c r="M7" s="19">
        <v>629.3894567983524</v>
      </c>
      <c r="N7" s="20">
        <v>6.7494847914032402E-2</v>
      </c>
      <c r="O7" s="20">
        <v>-2.2326652387032269</v>
      </c>
      <c r="Q7" s="21"/>
    </row>
    <row r="8" spans="1:17">
      <c r="A8" s="18" t="s">
        <v>40</v>
      </c>
      <c r="B8" s="19">
        <v>550401.15899464558</v>
      </c>
      <c r="C8" s="19">
        <v>565067.59064016503</v>
      </c>
      <c r="D8" s="20">
        <v>8.3905386961952093</v>
      </c>
      <c r="E8" s="20">
        <v>2.6646803710059279</v>
      </c>
      <c r="F8" s="19"/>
      <c r="G8" s="19">
        <v>595593.40839258581</v>
      </c>
      <c r="H8" s="19">
        <v>583033.70009320381</v>
      </c>
      <c r="I8" s="20">
        <v>13.70924190987806</v>
      </c>
      <c r="J8" s="20">
        <v>-2.10877221312417</v>
      </c>
      <c r="L8" s="19">
        <v>70356.965528392117</v>
      </c>
      <c r="M8" s="19">
        <v>65644.645461233376</v>
      </c>
      <c r="N8" s="20">
        <v>7.0396402639392344</v>
      </c>
      <c r="O8" s="20">
        <v>-6.6977306820560827</v>
      </c>
      <c r="Q8" s="21"/>
    </row>
    <row r="9" spans="1:17">
      <c r="A9" s="18" t="s">
        <v>41</v>
      </c>
      <c r="B9" s="19">
        <v>46218.651624253653</v>
      </c>
      <c r="C9" s="19">
        <v>47099.595377821941</v>
      </c>
      <c r="D9" s="20">
        <v>0.69936939250938135</v>
      </c>
      <c r="E9" s="20">
        <v>1.9060351667767068</v>
      </c>
      <c r="F9" s="19"/>
      <c r="G9" s="19">
        <v>53593.768765026223</v>
      </c>
      <c r="H9" s="19">
        <v>54265.631731328285</v>
      </c>
      <c r="I9" s="20">
        <v>1.2759822848631357</v>
      </c>
      <c r="J9" s="20">
        <v>1.2536214223853963</v>
      </c>
      <c r="L9" s="19">
        <v>4452.378122729684</v>
      </c>
      <c r="M9" s="19">
        <v>4505.5237811549623</v>
      </c>
      <c r="N9" s="20">
        <v>0.48316608913189935</v>
      </c>
      <c r="O9" s="20">
        <v>1.1936465628102471</v>
      </c>
      <c r="Q9" s="21"/>
    </row>
    <row r="10" spans="1:17">
      <c r="A10" s="18" t="s">
        <v>59</v>
      </c>
      <c r="B10" s="19">
        <v>132868.26257877544</v>
      </c>
      <c r="C10" s="19">
        <v>135670.37032086655</v>
      </c>
      <c r="D10" s="20">
        <v>2.0145333247916963</v>
      </c>
      <c r="E10" s="20">
        <v>2.1089368429347775</v>
      </c>
      <c r="F10" s="19"/>
      <c r="G10" s="19">
        <v>493797.03386629146</v>
      </c>
      <c r="H10" s="19">
        <v>507749.67149179825</v>
      </c>
      <c r="I10" s="20">
        <v>11.939040702157376</v>
      </c>
      <c r="J10" s="20">
        <v>2.8255814977788689</v>
      </c>
      <c r="L10" s="19">
        <v>8274.6794141130467</v>
      </c>
      <c r="M10" s="19">
        <v>7935.0861137036627</v>
      </c>
      <c r="N10" s="20">
        <v>0.85094757251513786</v>
      </c>
      <c r="O10" s="20">
        <v>-4.1040055259444106</v>
      </c>
      <c r="Q10" s="21"/>
    </row>
    <row r="11" spans="1:17">
      <c r="A11" s="18" t="s">
        <v>42</v>
      </c>
      <c r="B11" s="19">
        <v>648673.09535186889</v>
      </c>
      <c r="C11" s="19">
        <v>665207.57652394858</v>
      </c>
      <c r="D11" s="20">
        <v>9.8774907715078868</v>
      </c>
      <c r="E11" s="20">
        <v>2.5489697800878659</v>
      </c>
      <c r="F11" s="19"/>
      <c r="G11" s="19">
        <v>340907.16271560808</v>
      </c>
      <c r="H11" s="19">
        <v>339919.85758003109</v>
      </c>
      <c r="I11" s="20">
        <v>7.9927516313224922</v>
      </c>
      <c r="J11" s="20">
        <v>-0.28961114448645847</v>
      </c>
      <c r="L11" s="19">
        <v>89998.321157288476</v>
      </c>
      <c r="M11" s="19">
        <v>88608.367445434342</v>
      </c>
      <c r="N11" s="20">
        <v>9.5022377957570328</v>
      </c>
      <c r="O11" s="20">
        <v>-1.5444218225192627</v>
      </c>
      <c r="Q11" s="21"/>
    </row>
    <row r="12" spans="1:17">
      <c r="A12" s="18" t="s">
        <v>52</v>
      </c>
      <c r="B12" s="19">
        <v>144263.96384970626</v>
      </c>
      <c r="C12" s="19">
        <v>147981.88066462299</v>
      </c>
      <c r="D12" s="20">
        <v>2.1973436746665973</v>
      </c>
      <c r="E12" s="20">
        <v>2.5771625260415361</v>
      </c>
      <c r="F12" s="19"/>
      <c r="G12" s="19">
        <v>119007.74187859711</v>
      </c>
      <c r="H12" s="19">
        <v>118336.93112315856</v>
      </c>
      <c r="I12" s="20">
        <v>2.7825314649575423</v>
      </c>
      <c r="J12" s="20">
        <v>-0.5636698460532602</v>
      </c>
      <c r="K12" s="11"/>
      <c r="L12" s="19">
        <v>6612.2189351334446</v>
      </c>
      <c r="M12" s="19">
        <v>6097.9697461489122</v>
      </c>
      <c r="N12" s="20">
        <v>0.65393777438594214</v>
      </c>
      <c r="O12" s="20">
        <v>-7.7772559261780412</v>
      </c>
      <c r="Q12" s="21"/>
    </row>
    <row r="13" spans="1:17">
      <c r="A13" s="18" t="s">
        <v>45</v>
      </c>
      <c r="B13" s="19">
        <v>743208.56707600213</v>
      </c>
      <c r="C13" s="19">
        <v>761985.16276139196</v>
      </c>
      <c r="D13" s="20">
        <v>11.314515466783199</v>
      </c>
      <c r="E13" s="20">
        <v>2.5264234721166354</v>
      </c>
      <c r="F13" s="19"/>
      <c r="G13" s="19">
        <v>522316.43099741987</v>
      </c>
      <c r="H13" s="19">
        <v>519109.976745033</v>
      </c>
      <c r="I13" s="20">
        <v>12.206162779083215</v>
      </c>
      <c r="J13" s="20">
        <v>-0.61389113229001835</v>
      </c>
      <c r="L13" s="19">
        <v>91080.160785221058</v>
      </c>
      <c r="M13" s="19">
        <v>96682.624012841625</v>
      </c>
      <c r="N13" s="20">
        <v>10.368109813709555</v>
      </c>
      <c r="O13" s="20">
        <v>6.1511345383237837</v>
      </c>
      <c r="Q13" s="21"/>
    </row>
    <row r="14" spans="1:17">
      <c r="A14" s="18" t="s">
        <v>54</v>
      </c>
      <c r="B14" s="19">
        <v>292335.21785555402</v>
      </c>
      <c r="C14" s="19">
        <v>299027.70065565064</v>
      </c>
      <c r="D14" s="20">
        <v>4.4401829712850178</v>
      </c>
      <c r="E14" s="20">
        <v>2.2893180127901833</v>
      </c>
      <c r="F14" s="19"/>
      <c r="G14" s="19">
        <v>390319.76301680453</v>
      </c>
      <c r="H14" s="19">
        <v>403833.45614540391</v>
      </c>
      <c r="I14" s="20">
        <v>9.4955926916650757</v>
      </c>
      <c r="J14" s="20">
        <v>3.462210835585481</v>
      </c>
      <c r="L14" s="19">
        <v>22823.41937121619</v>
      </c>
      <c r="M14" s="19">
        <v>20980.69126709145</v>
      </c>
      <c r="N14" s="20">
        <v>2.249940082261817</v>
      </c>
      <c r="O14" s="20">
        <v>-8.0738476305995643</v>
      </c>
      <c r="Q14" s="21"/>
    </row>
    <row r="15" spans="1:17">
      <c r="A15" s="18" t="s">
        <v>55</v>
      </c>
      <c r="B15" s="19">
        <v>116652.49429841372</v>
      </c>
      <c r="C15" s="19">
        <v>119486.55005659304</v>
      </c>
      <c r="D15" s="20">
        <v>1.7742240725377889</v>
      </c>
      <c r="E15" s="20">
        <v>2.4294857775860383</v>
      </c>
      <c r="F15" s="19"/>
      <c r="G15" s="19">
        <v>77719.018837930285</v>
      </c>
      <c r="H15" s="19">
        <v>79762.767038013058</v>
      </c>
      <c r="I15" s="20">
        <v>1.8755126308317407</v>
      </c>
      <c r="J15" s="20">
        <v>2.6296628941554965</v>
      </c>
      <c r="L15" s="19">
        <v>7134.2330297158651</v>
      </c>
      <c r="M15" s="19">
        <v>7428.2551979095842</v>
      </c>
      <c r="N15" s="20">
        <v>0.79659573167931175</v>
      </c>
      <c r="O15" s="20">
        <v>4.1212862962149304</v>
      </c>
      <c r="Q15" s="21"/>
    </row>
    <row r="16" spans="1:17">
      <c r="A16" s="18" t="s">
        <v>57</v>
      </c>
      <c r="B16" s="19">
        <v>242969.40444740461</v>
      </c>
      <c r="C16" s="19">
        <v>248910.26538750553</v>
      </c>
      <c r="D16" s="20">
        <v>3.6960024751163529</v>
      </c>
      <c r="E16" s="20">
        <v>2.4451065983441258</v>
      </c>
      <c r="F16" s="19"/>
      <c r="G16" s="19">
        <v>140505.48378004649</v>
      </c>
      <c r="H16" s="19">
        <v>141867.78437708004</v>
      </c>
      <c r="I16" s="20">
        <v>3.3358273714416464</v>
      </c>
      <c r="J16" s="20">
        <v>0.96957112305036897</v>
      </c>
      <c r="L16" s="19">
        <v>16532.631117855002</v>
      </c>
      <c r="M16" s="19">
        <v>14789.127606828519</v>
      </c>
      <c r="N16" s="20">
        <v>1.5859654270057391</v>
      </c>
      <c r="O16" s="20">
        <v>-10.545832049343465</v>
      </c>
      <c r="Q16" s="21"/>
    </row>
    <row r="17" spans="1:17">
      <c r="A17" s="18" t="s">
        <v>46</v>
      </c>
      <c r="B17" s="19">
        <v>356824.93630035094</v>
      </c>
      <c r="C17" s="19">
        <v>364849.33560294082</v>
      </c>
      <c r="D17" s="20">
        <v>5.4175509609203756</v>
      </c>
      <c r="E17" s="20">
        <v>2.2488336677892624</v>
      </c>
      <c r="F17" s="19"/>
      <c r="G17" s="19">
        <v>213234.45531041853</v>
      </c>
      <c r="H17" s="19">
        <v>212756.0299086798</v>
      </c>
      <c r="I17" s="20">
        <v>5.0026677383092526</v>
      </c>
      <c r="J17" s="20">
        <v>-0.22436589857969014</v>
      </c>
      <c r="K17" s="19"/>
      <c r="L17" s="19">
        <v>87305.769767944599</v>
      </c>
      <c r="M17" s="19">
        <v>81754.35109606343</v>
      </c>
      <c r="N17" s="20">
        <v>8.7672226376475511</v>
      </c>
      <c r="O17" s="20">
        <v>-6.3585931223521968</v>
      </c>
      <c r="Q17" s="21"/>
    </row>
    <row r="18" spans="1:17">
      <c r="A18" s="18" t="s">
        <v>47</v>
      </c>
      <c r="B18" s="19">
        <v>167715.68047416219</v>
      </c>
      <c r="C18" s="19">
        <v>171350.6117890545</v>
      </c>
      <c r="D18" s="20">
        <v>2.5443397615566439</v>
      </c>
      <c r="E18" s="20">
        <v>2.1673175129574709</v>
      </c>
      <c r="F18" s="19"/>
      <c r="G18" s="19">
        <v>97089.792675837831</v>
      </c>
      <c r="H18" s="19">
        <v>98986.74011877201</v>
      </c>
      <c r="I18" s="20">
        <v>2.3275381267695874</v>
      </c>
      <c r="J18" s="20">
        <v>1.9538072856615143</v>
      </c>
      <c r="K18" s="19"/>
      <c r="L18" s="19">
        <v>51112.252116109805</v>
      </c>
      <c r="M18" s="19">
        <v>46175.146866820178</v>
      </c>
      <c r="N18" s="20">
        <v>4.9517583771388916</v>
      </c>
      <c r="O18" s="20">
        <v>-9.6593381134413487</v>
      </c>
      <c r="Q18" s="21"/>
    </row>
    <row r="19" spans="1:17">
      <c r="A19" s="18" t="s">
        <v>56</v>
      </c>
      <c r="B19" s="19">
        <v>88826.331754024111</v>
      </c>
      <c r="C19" s="19">
        <v>91152.4647996657</v>
      </c>
      <c r="D19" s="20">
        <v>1.3534987598363306</v>
      </c>
      <c r="E19" s="20">
        <v>2.6187426630236903</v>
      </c>
      <c r="F19" s="19"/>
      <c r="G19" s="19">
        <v>31140.846718370769</v>
      </c>
      <c r="H19" s="19">
        <v>30713.194649895173</v>
      </c>
      <c r="I19" s="20">
        <v>0.72217886412616572</v>
      </c>
      <c r="J19" s="20">
        <v>-1.3732833674792577</v>
      </c>
      <c r="L19" s="19">
        <v>10753.92020652853</v>
      </c>
      <c r="M19" s="19">
        <v>10569.697845783316</v>
      </c>
      <c r="N19" s="20">
        <v>1.1334796617461997</v>
      </c>
      <c r="O19" s="20">
        <v>-1.7130716725364565</v>
      </c>
      <c r="Q19" s="21"/>
    </row>
    <row r="20" spans="1:17">
      <c r="A20" s="18" t="s">
        <v>43</v>
      </c>
      <c r="B20" s="19">
        <v>427141.11638196436</v>
      </c>
      <c r="C20" s="19">
        <v>435806.18660702149</v>
      </c>
      <c r="D20" s="20">
        <v>6.4711704110031629</v>
      </c>
      <c r="E20" s="20">
        <v>2.028620025731386</v>
      </c>
      <c r="F20" s="19"/>
      <c r="G20" s="19">
        <v>173054.52473442309</v>
      </c>
      <c r="H20" s="19">
        <v>174646.18773271525</v>
      </c>
      <c r="I20" s="20">
        <v>4.106566800311926</v>
      </c>
      <c r="J20" s="20">
        <v>0.91974653695694641</v>
      </c>
      <c r="L20" s="19">
        <v>136322.67924100015</v>
      </c>
      <c r="M20" s="19">
        <v>121665.35886741157</v>
      </c>
      <c r="N20" s="20">
        <v>13.047223471036091</v>
      </c>
      <c r="O20" s="20">
        <v>-10.751930973771726</v>
      </c>
      <c r="Q20" s="21"/>
    </row>
    <row r="21" spans="1:17">
      <c r="A21" s="18" t="s">
        <v>48</v>
      </c>
      <c r="B21" s="19">
        <v>666078.51366766205</v>
      </c>
      <c r="C21" s="19">
        <v>680636.64705011446</v>
      </c>
      <c r="D21" s="20">
        <v>10.106592945195562</v>
      </c>
      <c r="E21" s="20">
        <v>2.1856482507280153</v>
      </c>
      <c r="F21" s="19"/>
      <c r="G21" s="19">
        <v>197273.81064389172</v>
      </c>
      <c r="H21" s="19">
        <v>196002.45742263435</v>
      </c>
      <c r="I21" s="20">
        <v>4.608730341501559</v>
      </c>
      <c r="J21" s="20">
        <v>-0.64446122732040823</v>
      </c>
      <c r="K21" s="19"/>
      <c r="L21" s="19">
        <v>129084.4080119814</v>
      </c>
      <c r="M21" s="19">
        <v>114729.50601709608</v>
      </c>
      <c r="N21" s="20">
        <v>12.303432280653732</v>
      </c>
      <c r="O21" s="20">
        <v>-11.120554539439748</v>
      </c>
      <c r="Q21" s="21"/>
    </row>
    <row r="22" spans="1:17">
      <c r="A22" s="18" t="s">
        <v>58</v>
      </c>
      <c r="B22" s="19">
        <v>226090.02307960921</v>
      </c>
      <c r="C22" s="19">
        <v>231713.0919359003</v>
      </c>
      <c r="D22" s="20">
        <v>3.4406462103066788</v>
      </c>
      <c r="E22" s="20">
        <v>2.4870928755273467</v>
      </c>
      <c r="F22" s="19"/>
      <c r="G22" s="19">
        <v>39752.694990109674</v>
      </c>
      <c r="H22" s="19">
        <v>40003.172478464818</v>
      </c>
      <c r="I22" s="20">
        <v>0.94062001661684569</v>
      </c>
      <c r="J22" s="20">
        <v>0.63008932706942633</v>
      </c>
      <c r="L22" s="19">
        <v>20182.131050268632</v>
      </c>
      <c r="M22" s="19">
        <v>19084.715163843914</v>
      </c>
      <c r="N22" s="20">
        <v>2.0466182481333952</v>
      </c>
      <c r="O22" s="20">
        <v>-5.4375619883318089</v>
      </c>
      <c r="Q22" s="21"/>
    </row>
    <row r="23" spans="1:17">
      <c r="A23" s="18" t="s">
        <v>51</v>
      </c>
      <c r="B23" s="19">
        <v>310908.09563993849</v>
      </c>
      <c r="C23" s="19">
        <v>317348.99385333707</v>
      </c>
      <c r="D23" s="20">
        <v>4.7122309918861829</v>
      </c>
      <c r="E23" s="20">
        <v>2.0716405599350378</v>
      </c>
      <c r="F23" s="19"/>
      <c r="G23" s="19">
        <v>99980.662176169484</v>
      </c>
      <c r="H23" s="19">
        <v>100743.3725801808</v>
      </c>
      <c r="I23" s="20">
        <v>2.3688429421796537</v>
      </c>
      <c r="J23" s="20">
        <v>0.76285792413276499</v>
      </c>
      <c r="L23" s="19">
        <v>45326.143197588164</v>
      </c>
      <c r="M23" s="19">
        <v>52990.011552224656</v>
      </c>
      <c r="N23" s="20">
        <v>5.6825749653860207</v>
      </c>
      <c r="O23" s="20">
        <v>16.908273711327578</v>
      </c>
      <c r="Q23" s="21"/>
    </row>
    <row r="24" spans="1:17">
      <c r="A24" s="18" t="s">
        <v>50</v>
      </c>
      <c r="B24" s="19">
        <v>740891.32863476838</v>
      </c>
      <c r="C24" s="19">
        <v>757228.02978271467</v>
      </c>
      <c r="D24" s="20">
        <v>11.243878061627262</v>
      </c>
      <c r="E24" s="20">
        <v>2.2050063911599209</v>
      </c>
      <c r="F24" s="19"/>
      <c r="G24" s="19">
        <v>173352.0858487091</v>
      </c>
      <c r="H24" s="19">
        <v>174110.19325355924</v>
      </c>
      <c r="I24" s="20">
        <v>4.0939636214975037</v>
      </c>
      <c r="J24" s="20">
        <v>0.43732234379444451</v>
      </c>
      <c r="L24" s="19">
        <v>119745.81811017171</v>
      </c>
      <c r="M24" s="19">
        <v>98177.079898277254</v>
      </c>
      <c r="N24" s="20">
        <v>10.528373179439917</v>
      </c>
      <c r="O24" s="20">
        <v>-18.012101426414919</v>
      </c>
      <c r="Q24" s="21"/>
    </row>
    <row r="25" spans="1:17">
      <c r="A25" s="18" t="s">
        <v>53</v>
      </c>
      <c r="B25" s="19">
        <v>278789.64504590502</v>
      </c>
      <c r="C25" s="19">
        <v>285540.10446396767</v>
      </c>
      <c r="D25" s="20">
        <v>4.2399092347630507</v>
      </c>
      <c r="E25" s="20">
        <v>2.4213451030260202</v>
      </c>
      <c r="F25" s="19"/>
      <c r="G25" s="19">
        <v>150368.1679464491</v>
      </c>
      <c r="H25" s="19">
        <v>148567.12151221427</v>
      </c>
      <c r="I25" s="20">
        <v>3.4933531429479983</v>
      </c>
      <c r="J25" s="20">
        <v>-1.1977577826686281</v>
      </c>
      <c r="L25" s="19">
        <v>39345.820850840966</v>
      </c>
      <c r="M25" s="19">
        <v>39448.441717420326</v>
      </c>
      <c r="N25" s="20">
        <v>4.2303958946295248</v>
      </c>
      <c r="O25" s="20">
        <v>0.26081770404128385</v>
      </c>
      <c r="Q25" s="21"/>
    </row>
    <row r="26" spans="1:17">
      <c r="A26" s="18"/>
      <c r="B26" s="19"/>
      <c r="C26" s="19"/>
      <c r="D26" s="20"/>
      <c r="E26" s="20"/>
      <c r="F26" s="19"/>
      <c r="G26" s="19"/>
      <c r="H26" s="19"/>
      <c r="I26" s="20"/>
      <c r="J26" s="20"/>
      <c r="L26" s="19"/>
      <c r="M26" s="19"/>
      <c r="N26" s="20"/>
      <c r="O26" s="20"/>
      <c r="Q26" s="21"/>
    </row>
    <row r="27" spans="1:17">
      <c r="A27" s="22" t="s">
        <v>49</v>
      </c>
      <c r="B27" s="23">
        <v>6579620</v>
      </c>
      <c r="C27" s="23">
        <v>6734580.5924999993</v>
      </c>
      <c r="D27" s="24">
        <v>100</v>
      </c>
      <c r="E27" s="24">
        <v>2.3551602144196675</v>
      </c>
      <c r="F27" s="23"/>
      <c r="G27" s="23">
        <v>4239999.9999999991</v>
      </c>
      <c r="H27" s="23">
        <v>4252851.4992000004</v>
      </c>
      <c r="I27" s="24">
        <v>100</v>
      </c>
      <c r="J27" s="24">
        <v>0.30310139622644722</v>
      </c>
      <c r="K27" s="16"/>
      <c r="L27" s="23">
        <v>994599.99999999977</v>
      </c>
      <c r="M27" s="23">
        <v>932500.00000000023</v>
      </c>
      <c r="N27" s="24">
        <v>100</v>
      </c>
      <c r="O27" s="24">
        <v>-6.2437160667604612</v>
      </c>
      <c r="Q27" s="21"/>
    </row>
    <row r="28" spans="1:17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1:17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7" ht="41.45" customHeight="1">
      <c r="A30" s="242" t="s">
        <v>72</v>
      </c>
      <c r="B30" s="243"/>
      <c r="C30" s="243"/>
      <c r="D30" s="243"/>
      <c r="E30" s="243"/>
      <c r="F30" s="243"/>
      <c r="G30" s="243"/>
      <c r="H30" s="243"/>
      <c r="I30" s="243"/>
      <c r="J30" s="243"/>
      <c r="K30" s="243"/>
      <c r="L30" s="243"/>
      <c r="M30" s="243"/>
      <c r="N30" s="243"/>
      <c r="O30" s="243"/>
    </row>
    <row r="31" spans="1:17">
      <c r="A31" s="3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7">
      <c r="A32" s="3" t="s">
        <v>32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4" spans="4:13">
      <c r="G34" s="19"/>
      <c r="M34" s="19"/>
    </row>
    <row r="36" spans="4:13">
      <c r="D36" s="20"/>
      <c r="I36" s="20"/>
    </row>
  </sheetData>
  <mergeCells count="4">
    <mergeCell ref="B3:E3"/>
    <mergeCell ref="G3:J3"/>
    <mergeCell ref="L3:O3"/>
    <mergeCell ref="A30:O30"/>
  </mergeCells>
  <pageMargins left="0.75" right="0.75" top="1" bottom="1" header="0.5" footer="0.5"/>
  <pageSetup paperSize="9" scale="7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14999847407452621"/>
  </sheetPr>
  <dimension ref="A1:D18"/>
  <sheetViews>
    <sheetView zoomScale="80" zoomScaleNormal="80" workbookViewId="0">
      <selection activeCell="H20" sqref="H20"/>
    </sheetView>
  </sheetViews>
  <sheetFormatPr defaultColWidth="8.7109375" defaultRowHeight="12.95"/>
  <cols>
    <col min="1" max="1" width="47.5703125" style="95" customWidth="1"/>
    <col min="2" max="2" width="12.5703125" style="95" customWidth="1"/>
    <col min="3" max="3" width="12.42578125" style="95" customWidth="1"/>
    <col min="4" max="4" width="14.42578125" style="95" customWidth="1"/>
    <col min="5" max="5" width="12.42578125" style="95" customWidth="1"/>
    <col min="6" max="16384" width="8.7109375" style="95"/>
  </cols>
  <sheetData>
    <row r="1" spans="1:4">
      <c r="A1" s="95" t="s">
        <v>73</v>
      </c>
    </row>
    <row r="3" spans="1:4">
      <c r="A3" s="34" t="s">
        <v>74</v>
      </c>
      <c r="B3" s="35" t="s">
        <v>75</v>
      </c>
      <c r="C3" s="36" t="s">
        <v>76</v>
      </c>
      <c r="D3" s="37" t="s">
        <v>77</v>
      </c>
    </row>
    <row r="4" spans="1:4" ht="29.25" customHeight="1">
      <c r="A4" s="38" t="s">
        <v>78</v>
      </c>
      <c r="B4" s="244" t="s">
        <v>79</v>
      </c>
      <c r="C4" s="247" t="s">
        <v>80</v>
      </c>
      <c r="D4" s="247" t="s">
        <v>81</v>
      </c>
    </row>
    <row r="5" spans="1:4" ht="29.25" customHeight="1">
      <c r="A5" s="39" t="s">
        <v>82</v>
      </c>
      <c r="B5" s="245"/>
      <c r="C5" s="248"/>
      <c r="D5" s="248"/>
    </row>
    <row r="6" spans="1:4" ht="29.25" customHeight="1">
      <c r="A6" s="39" t="s">
        <v>83</v>
      </c>
      <c r="B6" s="245"/>
      <c r="C6" s="249"/>
      <c r="D6" s="248"/>
    </row>
    <row r="7" spans="1:4" ht="29.25" customHeight="1">
      <c r="A7" s="39" t="s">
        <v>84</v>
      </c>
      <c r="B7" s="245"/>
      <c r="C7" s="40" t="s">
        <v>85</v>
      </c>
      <c r="D7" s="248"/>
    </row>
    <row r="8" spans="1:4" ht="29.25" customHeight="1">
      <c r="A8" s="119"/>
      <c r="B8" s="246"/>
      <c r="C8" s="41" t="s">
        <v>86</v>
      </c>
      <c r="D8" s="249"/>
    </row>
    <row r="9" spans="1:4" ht="51.75" customHeight="1">
      <c r="A9" s="42" t="s">
        <v>87</v>
      </c>
      <c r="B9" s="244" t="s">
        <v>88</v>
      </c>
      <c r="C9" s="41" t="s">
        <v>89</v>
      </c>
      <c r="D9" s="43" t="s">
        <v>90</v>
      </c>
    </row>
    <row r="10" spans="1:4" ht="29.25" customHeight="1">
      <c r="A10" s="42"/>
      <c r="B10" s="245"/>
      <c r="C10" s="247" t="s">
        <v>91</v>
      </c>
      <c r="D10" s="44" t="s">
        <v>92</v>
      </c>
    </row>
    <row r="11" spans="1:4" ht="29.25" customHeight="1">
      <c r="A11" s="45"/>
      <c r="B11" s="246"/>
      <c r="C11" s="249"/>
      <c r="D11" s="43" t="s">
        <v>93</v>
      </c>
    </row>
    <row r="12" spans="1:4" ht="29.25" customHeight="1">
      <c r="A12" s="42" t="s">
        <v>94</v>
      </c>
      <c r="B12" s="244" t="s">
        <v>95</v>
      </c>
      <c r="C12" s="247" t="s">
        <v>96</v>
      </c>
      <c r="D12" s="46" t="s">
        <v>97</v>
      </c>
    </row>
    <row r="13" spans="1:4" ht="29.25" customHeight="1">
      <c r="A13" s="42"/>
      <c r="B13" s="245"/>
      <c r="C13" s="249"/>
      <c r="D13" s="43" t="s">
        <v>98</v>
      </c>
    </row>
    <row r="14" spans="1:4" ht="29.25" customHeight="1">
      <c r="A14" s="45"/>
      <c r="B14" s="246"/>
      <c r="C14" s="41" t="s">
        <v>99</v>
      </c>
      <c r="D14" s="43" t="s">
        <v>100</v>
      </c>
    </row>
    <row r="16" spans="1:4" ht="14.45">
      <c r="A16" s="95" t="s">
        <v>101</v>
      </c>
    </row>
    <row r="18" spans="1:1">
      <c r="A18" s="95" t="s">
        <v>102</v>
      </c>
    </row>
  </sheetData>
  <mergeCells count="7">
    <mergeCell ref="B9:B11"/>
    <mergeCell ref="B12:B14"/>
    <mergeCell ref="B4:B8"/>
    <mergeCell ref="C4:C6"/>
    <mergeCell ref="D4:D8"/>
    <mergeCell ref="C12:C13"/>
    <mergeCell ref="C10:C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</sheetPr>
  <dimension ref="A1:I19"/>
  <sheetViews>
    <sheetView zoomScale="80" zoomScaleNormal="80" workbookViewId="0">
      <selection activeCell="I25" sqref="I25"/>
    </sheetView>
  </sheetViews>
  <sheetFormatPr defaultColWidth="8.28515625" defaultRowHeight="12.95"/>
  <cols>
    <col min="1" max="1" width="24.28515625" style="28" customWidth="1"/>
    <col min="2" max="2" width="9.42578125" style="28" customWidth="1"/>
    <col min="3" max="8" width="10.5703125" style="28" customWidth="1"/>
    <col min="9" max="9" width="12.7109375" style="28" customWidth="1"/>
    <col min="10" max="226" width="8.28515625" style="28"/>
    <col min="227" max="227" width="34.28515625" style="28" customWidth="1"/>
    <col min="228" max="233" width="10.5703125" style="28" customWidth="1"/>
    <col min="234" max="241" width="9.42578125" style="28" customWidth="1"/>
    <col min="242" max="482" width="8.28515625" style="28"/>
    <col min="483" max="483" width="34.28515625" style="28" customWidth="1"/>
    <col min="484" max="489" width="10.5703125" style="28" customWidth="1"/>
    <col min="490" max="497" width="9.42578125" style="28" customWidth="1"/>
    <col min="498" max="738" width="8.28515625" style="28"/>
    <col min="739" max="739" width="34.28515625" style="28" customWidth="1"/>
    <col min="740" max="745" width="10.5703125" style="28" customWidth="1"/>
    <col min="746" max="753" width="9.42578125" style="28" customWidth="1"/>
    <col min="754" max="994" width="8.28515625" style="28"/>
    <col min="995" max="995" width="34.28515625" style="28" customWidth="1"/>
    <col min="996" max="1001" width="10.5703125" style="28" customWidth="1"/>
    <col min="1002" max="1009" width="9.42578125" style="28" customWidth="1"/>
    <col min="1010" max="1250" width="8.28515625" style="28"/>
    <col min="1251" max="1251" width="34.28515625" style="28" customWidth="1"/>
    <col min="1252" max="1257" width="10.5703125" style="28" customWidth="1"/>
    <col min="1258" max="1265" width="9.42578125" style="28" customWidth="1"/>
    <col min="1266" max="1506" width="8.28515625" style="28"/>
    <col min="1507" max="1507" width="34.28515625" style="28" customWidth="1"/>
    <col min="1508" max="1513" width="10.5703125" style="28" customWidth="1"/>
    <col min="1514" max="1521" width="9.42578125" style="28" customWidth="1"/>
    <col min="1522" max="1762" width="8.28515625" style="28"/>
    <col min="1763" max="1763" width="34.28515625" style="28" customWidth="1"/>
    <col min="1764" max="1769" width="10.5703125" style="28" customWidth="1"/>
    <col min="1770" max="1777" width="9.42578125" style="28" customWidth="1"/>
    <col min="1778" max="2018" width="8.28515625" style="28"/>
    <col min="2019" max="2019" width="34.28515625" style="28" customWidth="1"/>
    <col min="2020" max="2025" width="10.5703125" style="28" customWidth="1"/>
    <col min="2026" max="2033" width="9.42578125" style="28" customWidth="1"/>
    <col min="2034" max="2274" width="8.28515625" style="28"/>
    <col min="2275" max="2275" width="34.28515625" style="28" customWidth="1"/>
    <col min="2276" max="2281" width="10.5703125" style="28" customWidth="1"/>
    <col min="2282" max="2289" width="9.42578125" style="28" customWidth="1"/>
    <col min="2290" max="2530" width="8.28515625" style="28"/>
    <col min="2531" max="2531" width="34.28515625" style="28" customWidth="1"/>
    <col min="2532" max="2537" width="10.5703125" style="28" customWidth="1"/>
    <col min="2538" max="2545" width="9.42578125" style="28" customWidth="1"/>
    <col min="2546" max="2786" width="8.28515625" style="28"/>
    <col min="2787" max="2787" width="34.28515625" style="28" customWidth="1"/>
    <col min="2788" max="2793" width="10.5703125" style="28" customWidth="1"/>
    <col min="2794" max="2801" width="9.42578125" style="28" customWidth="1"/>
    <col min="2802" max="3042" width="8.28515625" style="28"/>
    <col min="3043" max="3043" width="34.28515625" style="28" customWidth="1"/>
    <col min="3044" max="3049" width="10.5703125" style="28" customWidth="1"/>
    <col min="3050" max="3057" width="9.42578125" style="28" customWidth="1"/>
    <col min="3058" max="3298" width="8.28515625" style="28"/>
    <col min="3299" max="3299" width="34.28515625" style="28" customWidth="1"/>
    <col min="3300" max="3305" width="10.5703125" style="28" customWidth="1"/>
    <col min="3306" max="3313" width="9.42578125" style="28" customWidth="1"/>
    <col min="3314" max="3554" width="8.28515625" style="28"/>
    <col min="3555" max="3555" width="34.28515625" style="28" customWidth="1"/>
    <col min="3556" max="3561" width="10.5703125" style="28" customWidth="1"/>
    <col min="3562" max="3569" width="9.42578125" style="28" customWidth="1"/>
    <col min="3570" max="3810" width="8.28515625" style="28"/>
    <col min="3811" max="3811" width="34.28515625" style="28" customWidth="1"/>
    <col min="3812" max="3817" width="10.5703125" style="28" customWidth="1"/>
    <col min="3818" max="3825" width="9.42578125" style="28" customWidth="1"/>
    <col min="3826" max="4066" width="8.28515625" style="28"/>
    <col min="4067" max="4067" width="34.28515625" style="28" customWidth="1"/>
    <col min="4068" max="4073" width="10.5703125" style="28" customWidth="1"/>
    <col min="4074" max="4081" width="9.42578125" style="28" customWidth="1"/>
    <col min="4082" max="4322" width="8.28515625" style="28"/>
    <col min="4323" max="4323" width="34.28515625" style="28" customWidth="1"/>
    <col min="4324" max="4329" width="10.5703125" style="28" customWidth="1"/>
    <col min="4330" max="4337" width="9.42578125" style="28" customWidth="1"/>
    <col min="4338" max="4578" width="8.28515625" style="28"/>
    <col min="4579" max="4579" width="34.28515625" style="28" customWidth="1"/>
    <col min="4580" max="4585" width="10.5703125" style="28" customWidth="1"/>
    <col min="4586" max="4593" width="9.42578125" style="28" customWidth="1"/>
    <col min="4594" max="4834" width="8.28515625" style="28"/>
    <col min="4835" max="4835" width="34.28515625" style="28" customWidth="1"/>
    <col min="4836" max="4841" width="10.5703125" style="28" customWidth="1"/>
    <col min="4842" max="4849" width="9.42578125" style="28" customWidth="1"/>
    <col min="4850" max="5090" width="8.28515625" style="28"/>
    <col min="5091" max="5091" width="34.28515625" style="28" customWidth="1"/>
    <col min="5092" max="5097" width="10.5703125" style="28" customWidth="1"/>
    <col min="5098" max="5105" width="9.42578125" style="28" customWidth="1"/>
    <col min="5106" max="5346" width="8.28515625" style="28"/>
    <col min="5347" max="5347" width="34.28515625" style="28" customWidth="1"/>
    <col min="5348" max="5353" width="10.5703125" style="28" customWidth="1"/>
    <col min="5354" max="5361" width="9.42578125" style="28" customWidth="1"/>
    <col min="5362" max="5602" width="8.28515625" style="28"/>
    <col min="5603" max="5603" width="34.28515625" style="28" customWidth="1"/>
    <col min="5604" max="5609" width="10.5703125" style="28" customWidth="1"/>
    <col min="5610" max="5617" width="9.42578125" style="28" customWidth="1"/>
    <col min="5618" max="5858" width="8.28515625" style="28"/>
    <col min="5859" max="5859" width="34.28515625" style="28" customWidth="1"/>
    <col min="5860" max="5865" width="10.5703125" style="28" customWidth="1"/>
    <col min="5866" max="5873" width="9.42578125" style="28" customWidth="1"/>
    <col min="5874" max="6114" width="8.28515625" style="28"/>
    <col min="6115" max="6115" width="34.28515625" style="28" customWidth="1"/>
    <col min="6116" max="6121" width="10.5703125" style="28" customWidth="1"/>
    <col min="6122" max="6129" width="9.42578125" style="28" customWidth="1"/>
    <col min="6130" max="6370" width="8.28515625" style="28"/>
    <col min="6371" max="6371" width="34.28515625" style="28" customWidth="1"/>
    <col min="6372" max="6377" width="10.5703125" style="28" customWidth="1"/>
    <col min="6378" max="6385" width="9.42578125" style="28" customWidth="1"/>
    <col min="6386" max="6626" width="8.28515625" style="28"/>
    <col min="6627" max="6627" width="34.28515625" style="28" customWidth="1"/>
    <col min="6628" max="6633" width="10.5703125" style="28" customWidth="1"/>
    <col min="6634" max="6641" width="9.42578125" style="28" customWidth="1"/>
    <col min="6642" max="6882" width="8.28515625" style="28"/>
    <col min="6883" max="6883" width="34.28515625" style="28" customWidth="1"/>
    <col min="6884" max="6889" width="10.5703125" style="28" customWidth="1"/>
    <col min="6890" max="6897" width="9.42578125" style="28" customWidth="1"/>
    <col min="6898" max="7138" width="8.28515625" style="28"/>
    <col min="7139" max="7139" width="34.28515625" style="28" customWidth="1"/>
    <col min="7140" max="7145" width="10.5703125" style="28" customWidth="1"/>
    <col min="7146" max="7153" width="9.42578125" style="28" customWidth="1"/>
    <col min="7154" max="7394" width="8.28515625" style="28"/>
    <col min="7395" max="7395" width="34.28515625" style="28" customWidth="1"/>
    <col min="7396" max="7401" width="10.5703125" style="28" customWidth="1"/>
    <col min="7402" max="7409" width="9.42578125" style="28" customWidth="1"/>
    <col min="7410" max="7650" width="8.28515625" style="28"/>
    <col min="7651" max="7651" width="34.28515625" style="28" customWidth="1"/>
    <col min="7652" max="7657" width="10.5703125" style="28" customWidth="1"/>
    <col min="7658" max="7665" width="9.42578125" style="28" customWidth="1"/>
    <col min="7666" max="7906" width="8.28515625" style="28"/>
    <col min="7907" max="7907" width="34.28515625" style="28" customWidth="1"/>
    <col min="7908" max="7913" width="10.5703125" style="28" customWidth="1"/>
    <col min="7914" max="7921" width="9.42578125" style="28" customWidth="1"/>
    <col min="7922" max="8162" width="8.28515625" style="28"/>
    <col min="8163" max="8163" width="34.28515625" style="28" customWidth="1"/>
    <col min="8164" max="8169" width="10.5703125" style="28" customWidth="1"/>
    <col min="8170" max="8177" width="9.42578125" style="28" customWidth="1"/>
    <col min="8178" max="8418" width="8.28515625" style="28"/>
    <col min="8419" max="8419" width="34.28515625" style="28" customWidth="1"/>
    <col min="8420" max="8425" width="10.5703125" style="28" customWidth="1"/>
    <col min="8426" max="8433" width="9.42578125" style="28" customWidth="1"/>
    <col min="8434" max="8674" width="8.28515625" style="28"/>
    <col min="8675" max="8675" width="34.28515625" style="28" customWidth="1"/>
    <col min="8676" max="8681" width="10.5703125" style="28" customWidth="1"/>
    <col min="8682" max="8689" width="9.42578125" style="28" customWidth="1"/>
    <col min="8690" max="8930" width="8.28515625" style="28"/>
    <col min="8931" max="8931" width="34.28515625" style="28" customWidth="1"/>
    <col min="8932" max="8937" width="10.5703125" style="28" customWidth="1"/>
    <col min="8938" max="8945" width="9.42578125" style="28" customWidth="1"/>
    <col min="8946" max="9186" width="8.28515625" style="28"/>
    <col min="9187" max="9187" width="34.28515625" style="28" customWidth="1"/>
    <col min="9188" max="9193" width="10.5703125" style="28" customWidth="1"/>
    <col min="9194" max="9201" width="9.42578125" style="28" customWidth="1"/>
    <col min="9202" max="9442" width="8.28515625" style="28"/>
    <col min="9443" max="9443" width="34.28515625" style="28" customWidth="1"/>
    <col min="9444" max="9449" width="10.5703125" style="28" customWidth="1"/>
    <col min="9450" max="9457" width="9.42578125" style="28" customWidth="1"/>
    <col min="9458" max="9698" width="8.28515625" style="28"/>
    <col min="9699" max="9699" width="34.28515625" style="28" customWidth="1"/>
    <col min="9700" max="9705" width="10.5703125" style="28" customWidth="1"/>
    <col min="9706" max="9713" width="9.42578125" style="28" customWidth="1"/>
    <col min="9714" max="9954" width="8.28515625" style="28"/>
    <col min="9955" max="9955" width="34.28515625" style="28" customWidth="1"/>
    <col min="9956" max="9961" width="10.5703125" style="28" customWidth="1"/>
    <col min="9962" max="9969" width="9.42578125" style="28" customWidth="1"/>
    <col min="9970" max="10210" width="8.28515625" style="28"/>
    <col min="10211" max="10211" width="34.28515625" style="28" customWidth="1"/>
    <col min="10212" max="10217" width="10.5703125" style="28" customWidth="1"/>
    <col min="10218" max="10225" width="9.42578125" style="28" customWidth="1"/>
    <col min="10226" max="10466" width="8.28515625" style="28"/>
    <col min="10467" max="10467" width="34.28515625" style="28" customWidth="1"/>
    <col min="10468" max="10473" width="10.5703125" style="28" customWidth="1"/>
    <col min="10474" max="10481" width="9.42578125" style="28" customWidth="1"/>
    <col min="10482" max="10722" width="8.28515625" style="28"/>
    <col min="10723" max="10723" width="34.28515625" style="28" customWidth="1"/>
    <col min="10724" max="10729" width="10.5703125" style="28" customWidth="1"/>
    <col min="10730" max="10737" width="9.42578125" style="28" customWidth="1"/>
    <col min="10738" max="10978" width="8.28515625" style="28"/>
    <col min="10979" max="10979" width="34.28515625" style="28" customWidth="1"/>
    <col min="10980" max="10985" width="10.5703125" style="28" customWidth="1"/>
    <col min="10986" max="10993" width="9.42578125" style="28" customWidth="1"/>
    <col min="10994" max="11234" width="8.28515625" style="28"/>
    <col min="11235" max="11235" width="34.28515625" style="28" customWidth="1"/>
    <col min="11236" max="11241" width="10.5703125" style="28" customWidth="1"/>
    <col min="11242" max="11249" width="9.42578125" style="28" customWidth="1"/>
    <col min="11250" max="11490" width="8.28515625" style="28"/>
    <col min="11491" max="11491" width="34.28515625" style="28" customWidth="1"/>
    <col min="11492" max="11497" width="10.5703125" style="28" customWidth="1"/>
    <col min="11498" max="11505" width="9.42578125" style="28" customWidth="1"/>
    <col min="11506" max="11746" width="8.28515625" style="28"/>
    <col min="11747" max="11747" width="34.28515625" style="28" customWidth="1"/>
    <col min="11748" max="11753" width="10.5703125" style="28" customWidth="1"/>
    <col min="11754" max="11761" width="9.42578125" style="28" customWidth="1"/>
    <col min="11762" max="12002" width="8.28515625" style="28"/>
    <col min="12003" max="12003" width="34.28515625" style="28" customWidth="1"/>
    <col min="12004" max="12009" width="10.5703125" style="28" customWidth="1"/>
    <col min="12010" max="12017" width="9.42578125" style="28" customWidth="1"/>
    <col min="12018" max="12258" width="8.28515625" style="28"/>
    <col min="12259" max="12259" width="34.28515625" style="28" customWidth="1"/>
    <col min="12260" max="12265" width="10.5703125" style="28" customWidth="1"/>
    <col min="12266" max="12273" width="9.42578125" style="28" customWidth="1"/>
    <col min="12274" max="12514" width="8.28515625" style="28"/>
    <col min="12515" max="12515" width="34.28515625" style="28" customWidth="1"/>
    <col min="12516" max="12521" width="10.5703125" style="28" customWidth="1"/>
    <col min="12522" max="12529" width="9.42578125" style="28" customWidth="1"/>
    <col min="12530" max="12770" width="8.28515625" style="28"/>
    <col min="12771" max="12771" width="34.28515625" style="28" customWidth="1"/>
    <col min="12772" max="12777" width="10.5703125" style="28" customWidth="1"/>
    <col min="12778" max="12785" width="9.42578125" style="28" customWidth="1"/>
    <col min="12786" max="13026" width="8.28515625" style="28"/>
    <col min="13027" max="13027" width="34.28515625" style="28" customWidth="1"/>
    <col min="13028" max="13033" width="10.5703125" style="28" customWidth="1"/>
    <col min="13034" max="13041" width="9.42578125" style="28" customWidth="1"/>
    <col min="13042" max="13282" width="8.28515625" style="28"/>
    <col min="13283" max="13283" width="34.28515625" style="28" customWidth="1"/>
    <col min="13284" max="13289" width="10.5703125" style="28" customWidth="1"/>
    <col min="13290" max="13297" width="9.42578125" style="28" customWidth="1"/>
    <col min="13298" max="13538" width="8.28515625" style="28"/>
    <col min="13539" max="13539" width="34.28515625" style="28" customWidth="1"/>
    <col min="13540" max="13545" width="10.5703125" style="28" customWidth="1"/>
    <col min="13546" max="13553" width="9.42578125" style="28" customWidth="1"/>
    <col min="13554" max="13794" width="8.28515625" style="28"/>
    <col min="13795" max="13795" width="34.28515625" style="28" customWidth="1"/>
    <col min="13796" max="13801" width="10.5703125" style="28" customWidth="1"/>
    <col min="13802" max="13809" width="9.42578125" style="28" customWidth="1"/>
    <col min="13810" max="14050" width="8.28515625" style="28"/>
    <col min="14051" max="14051" width="34.28515625" style="28" customWidth="1"/>
    <col min="14052" max="14057" width="10.5703125" style="28" customWidth="1"/>
    <col min="14058" max="14065" width="9.42578125" style="28" customWidth="1"/>
    <col min="14066" max="14306" width="8.28515625" style="28"/>
    <col min="14307" max="14307" width="34.28515625" style="28" customWidth="1"/>
    <col min="14308" max="14313" width="10.5703125" style="28" customWidth="1"/>
    <col min="14314" max="14321" width="9.42578125" style="28" customWidth="1"/>
    <col min="14322" max="14562" width="8.28515625" style="28"/>
    <col min="14563" max="14563" width="34.28515625" style="28" customWidth="1"/>
    <col min="14564" max="14569" width="10.5703125" style="28" customWidth="1"/>
    <col min="14570" max="14577" width="9.42578125" style="28" customWidth="1"/>
    <col min="14578" max="14818" width="8.28515625" style="28"/>
    <col min="14819" max="14819" width="34.28515625" style="28" customWidth="1"/>
    <col min="14820" max="14825" width="10.5703125" style="28" customWidth="1"/>
    <col min="14826" max="14833" width="9.42578125" style="28" customWidth="1"/>
    <col min="14834" max="15074" width="8.28515625" style="28"/>
    <col min="15075" max="15075" width="34.28515625" style="28" customWidth="1"/>
    <col min="15076" max="15081" width="10.5703125" style="28" customWidth="1"/>
    <col min="15082" max="15089" width="9.42578125" style="28" customWidth="1"/>
    <col min="15090" max="15330" width="8.28515625" style="28"/>
    <col min="15331" max="15331" width="34.28515625" style="28" customWidth="1"/>
    <col min="15332" max="15337" width="10.5703125" style="28" customWidth="1"/>
    <col min="15338" max="15345" width="9.42578125" style="28" customWidth="1"/>
    <col min="15346" max="15586" width="8.28515625" style="28"/>
    <col min="15587" max="15587" width="34.28515625" style="28" customWidth="1"/>
    <col min="15588" max="15593" width="10.5703125" style="28" customWidth="1"/>
    <col min="15594" max="15601" width="9.42578125" style="28" customWidth="1"/>
    <col min="15602" max="15842" width="8.28515625" style="28"/>
    <col min="15843" max="15843" width="34.28515625" style="28" customWidth="1"/>
    <col min="15844" max="15849" width="10.5703125" style="28" customWidth="1"/>
    <col min="15850" max="15857" width="9.42578125" style="28" customWidth="1"/>
    <col min="15858" max="16098" width="8.28515625" style="28"/>
    <col min="16099" max="16099" width="34.28515625" style="28" customWidth="1"/>
    <col min="16100" max="16105" width="10.5703125" style="28" customWidth="1"/>
    <col min="16106" max="16113" width="9.42578125" style="28" customWidth="1"/>
    <col min="16114" max="16384" width="8.28515625" style="28"/>
  </cols>
  <sheetData>
    <row r="1" spans="1:9">
      <c r="A1" s="179" t="s">
        <v>103</v>
      </c>
      <c r="B1" s="27"/>
      <c r="C1" s="27"/>
      <c r="D1" s="27"/>
      <c r="E1" s="27"/>
      <c r="F1" s="27"/>
      <c r="G1" s="27"/>
      <c r="H1" s="27"/>
    </row>
    <row r="2" spans="1:9">
      <c r="A2" s="163"/>
      <c r="B2" s="27"/>
      <c r="C2" s="27"/>
      <c r="D2" s="27"/>
      <c r="E2" s="27"/>
      <c r="F2" s="27"/>
      <c r="G2" s="27"/>
      <c r="H2" s="27"/>
    </row>
    <row r="3" spans="1:9">
      <c r="A3" s="25"/>
      <c r="B3" s="26"/>
      <c r="C3" s="26"/>
      <c r="D3" s="26"/>
      <c r="E3" s="26"/>
      <c r="F3" s="26"/>
      <c r="G3" s="26"/>
      <c r="H3" s="27"/>
      <c r="I3" s="178" t="s">
        <v>104</v>
      </c>
    </row>
    <row r="4" spans="1:9" ht="14.45">
      <c r="A4" s="29"/>
      <c r="B4" s="164">
        <v>2010</v>
      </c>
      <c r="C4" s="164">
        <v>2011</v>
      </c>
      <c r="D4" s="164">
        <v>2012</v>
      </c>
      <c r="E4" s="164">
        <v>2013</v>
      </c>
      <c r="F4" s="164">
        <v>2014</v>
      </c>
      <c r="G4" s="164">
        <v>2015</v>
      </c>
      <c r="H4" s="164" t="s">
        <v>105</v>
      </c>
      <c r="I4" s="99" t="s">
        <v>106</v>
      </c>
    </row>
    <row r="5" spans="1:9">
      <c r="A5" s="205"/>
      <c r="B5" s="165"/>
      <c r="C5" s="165"/>
      <c r="D5" s="165"/>
      <c r="E5" s="165"/>
      <c r="F5" s="165"/>
      <c r="G5" s="165"/>
      <c r="H5" s="165"/>
      <c r="I5" s="109"/>
    </row>
    <row r="6" spans="1:9" ht="14.45">
      <c r="A6" s="27" t="s">
        <v>107</v>
      </c>
      <c r="B6" s="30">
        <v>51116.800000000003</v>
      </c>
      <c r="C6" s="30">
        <v>45823</v>
      </c>
      <c r="D6" s="30">
        <v>41875</v>
      </c>
      <c r="E6" s="30">
        <v>52773</v>
      </c>
      <c r="F6" s="30">
        <v>58545</v>
      </c>
      <c r="G6" s="30">
        <v>46451</v>
      </c>
      <c r="H6" s="30">
        <v>42323</v>
      </c>
      <c r="I6" s="159">
        <v>-8.8867839228434224</v>
      </c>
    </row>
    <row r="7" spans="1:9" ht="14.45">
      <c r="A7" s="28" t="s">
        <v>108</v>
      </c>
      <c r="B7" s="30">
        <v>9125.9</v>
      </c>
      <c r="C7" s="30">
        <v>9856</v>
      </c>
      <c r="D7" s="30">
        <v>13407</v>
      </c>
      <c r="E7" s="30">
        <v>14897</v>
      </c>
      <c r="F7" s="30">
        <v>15175</v>
      </c>
      <c r="G7" s="30">
        <v>14705</v>
      </c>
      <c r="H7" s="30">
        <v>17455</v>
      </c>
      <c r="I7" s="159">
        <v>18.701122067324039</v>
      </c>
    </row>
    <row r="8" spans="1:9">
      <c r="A8" s="28" t="s">
        <v>109</v>
      </c>
      <c r="B8" s="30">
        <v>1905.7</v>
      </c>
      <c r="C8" s="30">
        <v>10796</v>
      </c>
      <c r="D8" s="30">
        <v>18865</v>
      </c>
      <c r="E8" s="30">
        <v>21589</v>
      </c>
      <c r="F8" s="30">
        <v>22306</v>
      </c>
      <c r="G8" s="30">
        <v>22587</v>
      </c>
      <c r="H8" s="30">
        <v>22545</v>
      </c>
      <c r="I8" s="159">
        <v>-0.1859476690131534</v>
      </c>
    </row>
    <row r="9" spans="1:9">
      <c r="A9" s="28" t="s">
        <v>110</v>
      </c>
      <c r="B9" s="30">
        <v>5375.9</v>
      </c>
      <c r="C9" s="30">
        <v>5654</v>
      </c>
      <c r="D9" s="30">
        <v>5592</v>
      </c>
      <c r="E9" s="30">
        <v>5656</v>
      </c>
      <c r="F9" s="30">
        <v>5916</v>
      </c>
      <c r="G9" s="30">
        <v>5824</v>
      </c>
      <c r="H9" s="30">
        <v>5865</v>
      </c>
      <c r="I9" s="159">
        <v>0.70398351648350843</v>
      </c>
    </row>
    <row r="10" spans="1:9" ht="14.45">
      <c r="A10" s="27" t="s">
        <v>111</v>
      </c>
      <c r="B10" s="30">
        <v>9440</v>
      </c>
      <c r="C10" s="30">
        <v>10840</v>
      </c>
      <c r="D10" s="30">
        <v>12487</v>
      </c>
      <c r="E10" s="30">
        <v>17089.300000000003</v>
      </c>
      <c r="F10" s="30">
        <v>18729.5</v>
      </c>
      <c r="G10" s="30">
        <v>17930</v>
      </c>
      <c r="H10" s="30">
        <v>18065</v>
      </c>
      <c r="I10" s="161">
        <v>0.75292805354154613</v>
      </c>
    </row>
    <row r="11" spans="1:9">
      <c r="A11" s="157" t="s">
        <v>112</v>
      </c>
      <c r="B11" s="162">
        <f>SUM(B6:B10)</f>
        <v>76964.3</v>
      </c>
      <c r="C11" s="162">
        <f t="shared" ref="C11:F11" si="0">SUM(C6:C10)</f>
        <v>82969</v>
      </c>
      <c r="D11" s="162">
        <f t="shared" si="0"/>
        <v>92226</v>
      </c>
      <c r="E11" s="162">
        <f t="shared" si="0"/>
        <v>112004.3</v>
      </c>
      <c r="F11" s="162">
        <f t="shared" si="0"/>
        <v>120671.5</v>
      </c>
      <c r="G11" s="162">
        <f>SUM(G6:G10)</f>
        <v>107497</v>
      </c>
      <c r="H11" s="162">
        <f>SUM(H6:H10)</f>
        <v>106253</v>
      </c>
      <c r="I11" s="206">
        <v>-1.1572415974399286</v>
      </c>
    </row>
    <row r="12" spans="1:9">
      <c r="A12" s="27" t="s">
        <v>113</v>
      </c>
      <c r="B12" s="180">
        <v>343</v>
      </c>
      <c r="C12" s="180">
        <v>346.3</v>
      </c>
      <c r="D12" s="180">
        <v>340.4</v>
      </c>
      <c r="E12" s="180">
        <v>330.04</v>
      </c>
      <c r="F12" s="180">
        <v>321.83</v>
      </c>
      <c r="G12" s="180">
        <v>325.56</v>
      </c>
      <c r="H12" s="180">
        <v>325.56</v>
      </c>
      <c r="I12" s="165" t="s">
        <v>16</v>
      </c>
    </row>
    <row r="13" spans="1:9">
      <c r="A13" s="158"/>
      <c r="B13" s="160"/>
      <c r="C13" s="160"/>
      <c r="D13" s="160"/>
      <c r="E13" s="160"/>
      <c r="F13" s="160"/>
      <c r="G13" s="160"/>
      <c r="H13" s="160"/>
      <c r="I13" s="26"/>
    </row>
    <row r="15" spans="1:9" ht="14.45">
      <c r="A15" s="28" t="s">
        <v>114</v>
      </c>
    </row>
    <row r="16" spans="1:9" ht="14.45">
      <c r="A16" s="31" t="s">
        <v>115</v>
      </c>
    </row>
    <row r="17" spans="1:9" ht="14.45">
      <c r="A17" s="32" t="s">
        <v>116</v>
      </c>
    </row>
    <row r="18" spans="1:9">
      <c r="E18" s="33"/>
      <c r="F18" s="33"/>
      <c r="G18" s="33"/>
      <c r="H18" s="33"/>
    </row>
    <row r="19" spans="1:9">
      <c r="A19" s="250" t="s">
        <v>117</v>
      </c>
      <c r="B19" s="250"/>
      <c r="C19" s="250"/>
      <c r="D19" s="250"/>
      <c r="E19" s="250"/>
      <c r="F19" s="250"/>
      <c r="G19" s="250"/>
      <c r="H19" s="250"/>
      <c r="I19" s="250"/>
    </row>
  </sheetData>
  <mergeCells count="1">
    <mergeCell ref="A19:I1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 tint="-0.14999847407452621"/>
  </sheetPr>
  <dimension ref="A1:J38"/>
  <sheetViews>
    <sheetView zoomScale="80" zoomScaleNormal="80" workbookViewId="0"/>
  </sheetViews>
  <sheetFormatPr defaultColWidth="8.85546875" defaultRowHeight="12.95"/>
  <cols>
    <col min="1" max="1" width="28.7109375" style="47" customWidth="1"/>
    <col min="2" max="2" width="10.7109375" style="47" customWidth="1"/>
    <col min="3" max="3" width="13" style="47" customWidth="1"/>
    <col min="4" max="4" width="2.7109375" style="47" customWidth="1"/>
    <col min="5" max="6" width="10.7109375" style="47" customWidth="1"/>
    <col min="7" max="7" width="2.85546875" style="47" customWidth="1"/>
    <col min="8" max="9" width="10.7109375" style="47" customWidth="1"/>
    <col min="10" max="16384" width="8.85546875" style="47"/>
  </cols>
  <sheetData>
    <row r="1" spans="1:10" s="7" customFormat="1">
      <c r="A1" s="7" t="s">
        <v>118</v>
      </c>
    </row>
    <row r="2" spans="1:10">
      <c r="A2" s="48"/>
      <c r="B2" s="48"/>
      <c r="C2" s="48"/>
      <c r="D2" s="48"/>
      <c r="E2" s="48"/>
      <c r="F2" s="48"/>
    </row>
    <row r="3" spans="1:10" ht="14.45">
      <c r="A3" s="49"/>
      <c r="B3" s="251">
        <v>2015</v>
      </c>
      <c r="C3" s="251"/>
      <c r="D3" s="104"/>
      <c r="E3" s="252" t="s">
        <v>105</v>
      </c>
      <c r="F3" s="252"/>
      <c r="H3" s="105" t="s">
        <v>119</v>
      </c>
      <c r="I3" s="105"/>
    </row>
    <row r="4" spans="1:10" s="108" customFormat="1" ht="26.1">
      <c r="A4" s="106"/>
      <c r="B4" s="107" t="s">
        <v>120</v>
      </c>
      <c r="C4" s="106" t="s">
        <v>121</v>
      </c>
      <c r="D4" s="106"/>
      <c r="E4" s="107" t="s">
        <v>120</v>
      </c>
      <c r="F4" s="106" t="s">
        <v>121</v>
      </c>
      <c r="H4" s="107" t="s">
        <v>120</v>
      </c>
      <c r="I4" s="106" t="s">
        <v>121</v>
      </c>
    </row>
    <row r="5" spans="1:10" s="108" customFormat="1">
      <c r="A5" s="109"/>
      <c r="B5" s="109"/>
      <c r="C5" s="109"/>
      <c r="D5" s="109"/>
      <c r="E5" s="109"/>
      <c r="F5" s="109"/>
      <c r="H5" s="109"/>
      <c r="I5" s="109"/>
    </row>
    <row r="6" spans="1:10" s="108" customFormat="1">
      <c r="A6" s="200" t="s">
        <v>122</v>
      </c>
      <c r="B6" s="201">
        <v>3693</v>
      </c>
      <c r="C6" s="201">
        <v>18543</v>
      </c>
      <c r="D6" s="201"/>
      <c r="E6" s="201">
        <v>3920</v>
      </c>
      <c r="F6" s="201">
        <v>18640</v>
      </c>
      <c r="G6" s="202"/>
      <c r="H6" s="203">
        <f>+E6*100/B6-100</f>
        <v>6.14676414838884</v>
      </c>
      <c r="I6" s="203">
        <f>+F6*100/C6-100</f>
        <v>0.52310845062827127</v>
      </c>
    </row>
    <row r="7" spans="1:10" s="108" customFormat="1">
      <c r="A7" s="200" t="s">
        <v>123</v>
      </c>
      <c r="B7" s="201">
        <v>2734</v>
      </c>
      <c r="C7" s="201">
        <v>9162</v>
      </c>
      <c r="D7" s="201"/>
      <c r="E7" s="201">
        <v>3598</v>
      </c>
      <c r="F7" s="201">
        <v>9409</v>
      </c>
      <c r="G7" s="202"/>
      <c r="H7" s="203">
        <f t="shared" ref="H7:I22" si="0">+E7*100/B7-100</f>
        <v>31.602048280907098</v>
      </c>
      <c r="I7" s="203">
        <f t="shared" si="0"/>
        <v>2.6959179218511196</v>
      </c>
    </row>
    <row r="8" spans="1:10" s="108" customFormat="1">
      <c r="A8" s="200" t="s">
        <v>124</v>
      </c>
      <c r="B8" s="201">
        <v>687759</v>
      </c>
      <c r="C8" s="201">
        <v>18900</v>
      </c>
      <c r="D8" s="201"/>
      <c r="E8" s="201">
        <v>732053</v>
      </c>
      <c r="F8" s="201">
        <v>19283</v>
      </c>
      <c r="G8" s="202"/>
      <c r="H8" s="203">
        <f t="shared" si="0"/>
        <v>6.4403373856249004</v>
      </c>
      <c r="I8" s="203">
        <f t="shared" si="0"/>
        <v>2.0264550264550252</v>
      </c>
    </row>
    <row r="9" spans="1:10" s="108" customFormat="1">
      <c r="A9" s="200" t="s">
        <v>125</v>
      </c>
      <c r="B9" s="201">
        <v>34</v>
      </c>
      <c r="C9" s="201">
        <v>821</v>
      </c>
      <c r="D9" s="201"/>
      <c r="E9" s="201">
        <v>34</v>
      </c>
      <c r="F9" s="201">
        <v>814</v>
      </c>
      <c r="G9" s="204"/>
      <c r="H9" s="174">
        <f t="shared" si="0"/>
        <v>0</v>
      </c>
      <c r="I9" s="174">
        <f t="shared" si="0"/>
        <v>-0.85261875761267447</v>
      </c>
      <c r="J9" s="169"/>
    </row>
    <row r="10" spans="1:10" s="108" customFormat="1">
      <c r="A10" s="200" t="s">
        <v>126</v>
      </c>
      <c r="B10" s="201">
        <v>2647</v>
      </c>
      <c r="C10" s="201">
        <v>4056</v>
      </c>
      <c r="D10" s="201"/>
      <c r="E10" s="201">
        <v>2735</v>
      </c>
      <c r="F10" s="201">
        <v>4124</v>
      </c>
      <c r="G10" s="204"/>
      <c r="H10" s="174">
        <f t="shared" si="0"/>
        <v>3.3245183226293875</v>
      </c>
      <c r="I10" s="174">
        <f t="shared" si="0"/>
        <v>1.6765285996055184</v>
      </c>
    </row>
    <row r="11" spans="1:10" s="108" customFormat="1">
      <c r="A11" s="166" t="s">
        <v>127</v>
      </c>
      <c r="B11" s="111">
        <v>369</v>
      </c>
      <c r="C11" s="111">
        <v>1612</v>
      </c>
      <c r="D11" s="111"/>
      <c r="E11" s="111">
        <v>407</v>
      </c>
      <c r="F11" s="111">
        <v>1670</v>
      </c>
      <c r="G11" s="113"/>
      <c r="H11" s="114">
        <f t="shared" si="0"/>
        <v>10.298102981029814</v>
      </c>
      <c r="I11" s="114">
        <f t="shared" si="0"/>
        <v>3.5980148883374738</v>
      </c>
    </row>
    <row r="12" spans="1:10" s="108" customFormat="1">
      <c r="A12" s="110" t="s">
        <v>128</v>
      </c>
      <c r="B12" s="111">
        <v>69</v>
      </c>
      <c r="C12" s="111">
        <v>953</v>
      </c>
      <c r="D12" s="111"/>
      <c r="E12" s="111">
        <v>68</v>
      </c>
      <c r="F12" s="111">
        <v>937.9</v>
      </c>
      <c r="G12" s="112"/>
      <c r="H12" s="96">
        <f t="shared" si="0"/>
        <v>-1.4492753623188435</v>
      </c>
      <c r="I12" s="96">
        <f t="shared" si="0"/>
        <v>-1.5844700944386148</v>
      </c>
    </row>
    <row r="13" spans="1:10" s="108" customFormat="1">
      <c r="A13" s="110" t="s">
        <v>129</v>
      </c>
      <c r="B13" s="111">
        <v>300</v>
      </c>
      <c r="C13" s="111">
        <v>658</v>
      </c>
      <c r="D13" s="111"/>
      <c r="E13" s="111">
        <v>339</v>
      </c>
      <c r="F13" s="111">
        <v>732.7</v>
      </c>
      <c r="G13" s="112"/>
      <c r="H13" s="96">
        <f t="shared" si="0"/>
        <v>13</v>
      </c>
      <c r="I13" s="96">
        <f t="shared" si="0"/>
        <v>11.352583586626139</v>
      </c>
    </row>
    <row r="14" spans="1:10">
      <c r="A14" s="167" t="s">
        <v>130</v>
      </c>
      <c r="B14" s="115">
        <v>1924</v>
      </c>
      <c r="C14" s="111">
        <v>1405</v>
      </c>
      <c r="D14" s="115"/>
      <c r="E14" s="115">
        <v>1995</v>
      </c>
      <c r="F14" s="115">
        <v>1423</v>
      </c>
      <c r="G14" s="116"/>
      <c r="H14" s="96">
        <f t="shared" si="0"/>
        <v>3.6902286902286932</v>
      </c>
      <c r="I14" s="96">
        <f t="shared" si="0"/>
        <v>1.281138790035584</v>
      </c>
    </row>
    <row r="15" spans="1:10">
      <c r="A15" s="168" t="s">
        <v>131</v>
      </c>
      <c r="B15" s="115">
        <v>380</v>
      </c>
      <c r="C15" s="115">
        <v>398</v>
      </c>
      <c r="D15" s="115"/>
      <c r="E15" s="115">
        <v>389</v>
      </c>
      <c r="F15" s="115">
        <v>401.3</v>
      </c>
      <c r="G15" s="116"/>
      <c r="H15" s="96">
        <f t="shared" si="0"/>
        <v>2.3684210526315752</v>
      </c>
      <c r="I15" s="96">
        <f t="shared" si="0"/>
        <v>0.82914572864321201</v>
      </c>
    </row>
    <row r="16" spans="1:10">
      <c r="A16" s="168" t="s">
        <v>132</v>
      </c>
      <c r="B16" s="115">
        <v>78</v>
      </c>
      <c r="C16" s="115">
        <v>44.3</v>
      </c>
      <c r="D16" s="115"/>
      <c r="E16" s="115">
        <v>77</v>
      </c>
      <c r="F16" s="115">
        <v>44.22</v>
      </c>
      <c r="G16" s="116"/>
      <c r="H16" s="96">
        <f t="shared" si="0"/>
        <v>-1.2820512820512846</v>
      </c>
      <c r="I16" s="96">
        <f t="shared" si="0"/>
        <v>-0.18058690744919659</v>
      </c>
    </row>
    <row r="17" spans="1:9">
      <c r="A17" s="168" t="s">
        <v>133</v>
      </c>
      <c r="B17" s="115">
        <v>493</v>
      </c>
      <c r="C17" s="115">
        <v>216.9</v>
      </c>
      <c r="D17" s="115"/>
      <c r="E17" s="115">
        <v>539</v>
      </c>
      <c r="F17" s="115">
        <v>229.6</v>
      </c>
      <c r="G17" s="116"/>
      <c r="H17" s="96">
        <f t="shared" si="0"/>
        <v>9.3306288032454319</v>
      </c>
      <c r="I17" s="96">
        <f t="shared" si="0"/>
        <v>5.8552328261871764</v>
      </c>
    </row>
    <row r="18" spans="1:9">
      <c r="A18" s="168" t="s">
        <v>134</v>
      </c>
      <c r="B18" s="115">
        <v>973</v>
      </c>
      <c r="C18" s="115">
        <v>745.6</v>
      </c>
      <c r="D18" s="115"/>
      <c r="E18" s="115">
        <v>990</v>
      </c>
      <c r="F18" s="115">
        <v>748.3</v>
      </c>
      <c r="G18" s="116"/>
      <c r="H18" s="96">
        <f t="shared" si="0"/>
        <v>1.7471736896197285</v>
      </c>
      <c r="I18" s="96">
        <f t="shared" si="0"/>
        <v>0.36212446351930794</v>
      </c>
    </row>
    <row r="19" spans="1:9">
      <c r="A19" s="167" t="s">
        <v>135</v>
      </c>
      <c r="B19" s="115">
        <v>525</v>
      </c>
      <c r="C19" s="115">
        <v>1038</v>
      </c>
      <c r="D19" s="115"/>
      <c r="E19" s="115">
        <v>510</v>
      </c>
      <c r="F19" s="115">
        <v>1029</v>
      </c>
      <c r="G19" s="116"/>
      <c r="H19" s="96">
        <f t="shared" si="0"/>
        <v>-2.8571428571428612</v>
      </c>
      <c r="I19" s="96">
        <f t="shared" si="0"/>
        <v>-0.86705202312138852</v>
      </c>
    </row>
    <row r="20" spans="1:9">
      <c r="A20" s="168" t="s">
        <v>136</v>
      </c>
      <c r="B20" s="115">
        <v>436</v>
      </c>
      <c r="C20" s="115">
        <v>892.4</v>
      </c>
      <c r="D20" s="115"/>
      <c r="E20" s="115">
        <v>417</v>
      </c>
      <c r="F20" s="115">
        <v>877.3</v>
      </c>
      <c r="G20" s="116"/>
      <c r="H20" s="96">
        <f t="shared" si="0"/>
        <v>-4.3577981651376092</v>
      </c>
      <c r="I20" s="96">
        <f t="shared" si="0"/>
        <v>-1.6920663379650307</v>
      </c>
    </row>
    <row r="21" spans="1:9">
      <c r="A21" s="168" t="s">
        <v>137</v>
      </c>
      <c r="B21" s="115">
        <v>89</v>
      </c>
      <c r="C21" s="115">
        <v>145.9</v>
      </c>
      <c r="D21" s="115"/>
      <c r="E21" s="115">
        <v>93</v>
      </c>
      <c r="F21" s="115">
        <v>152.4</v>
      </c>
      <c r="G21" s="170"/>
      <c r="H21" s="114">
        <f t="shared" si="0"/>
        <v>4.4943820224719104</v>
      </c>
      <c r="I21" s="114">
        <f t="shared" si="0"/>
        <v>4.4551062371487262</v>
      </c>
    </row>
    <row r="22" spans="1:9" s="80" customFormat="1">
      <c r="A22" s="171" t="s">
        <v>138</v>
      </c>
      <c r="B22" s="172">
        <f>B6+B7+B8+B9+B10</f>
        <v>696867</v>
      </c>
      <c r="C22" s="172">
        <f>C6+C7+C8+C9+C10</f>
        <v>51482</v>
      </c>
      <c r="D22" s="172"/>
      <c r="E22" s="172">
        <f>E6+E7+E8+E9+E10</f>
        <v>742340</v>
      </c>
      <c r="F22" s="172">
        <f>F6+F7+F8+F9+F10</f>
        <v>52270</v>
      </c>
      <c r="G22" s="172"/>
      <c r="H22" s="174">
        <f t="shared" si="0"/>
        <v>6.5253484524306629</v>
      </c>
      <c r="I22" s="174">
        <f t="shared" si="0"/>
        <v>1.530632065576313</v>
      </c>
    </row>
    <row r="23" spans="1:9" s="80" customFormat="1">
      <c r="A23" s="117"/>
      <c r="B23" s="118"/>
      <c r="C23" s="118"/>
      <c r="D23" s="118"/>
      <c r="E23" s="118"/>
      <c r="F23" s="118"/>
      <c r="G23" s="118"/>
      <c r="H23" s="118"/>
      <c r="I23" s="118"/>
    </row>
    <row r="25" spans="1:9" ht="14.45">
      <c r="A25" s="47" t="s">
        <v>139</v>
      </c>
    </row>
    <row r="26" spans="1:9">
      <c r="I26" s="101"/>
    </row>
    <row r="27" spans="1:9">
      <c r="A27" s="72" t="s">
        <v>140</v>
      </c>
      <c r="B27" s="78"/>
      <c r="C27" s="78"/>
      <c r="D27" s="78"/>
      <c r="E27" s="78"/>
      <c r="F27" s="78"/>
    </row>
    <row r="29" spans="1:9">
      <c r="A29" s="7"/>
      <c r="B29" s="7"/>
      <c r="C29" s="7"/>
    </row>
    <row r="30" spans="1:9">
      <c r="A30" s="7"/>
      <c r="B30" s="7"/>
      <c r="C30" s="7"/>
    </row>
    <row r="31" spans="1:9">
      <c r="A31" s="7"/>
      <c r="B31" s="7"/>
      <c r="C31" s="7"/>
    </row>
    <row r="32" spans="1:9">
      <c r="A32" s="7"/>
      <c r="B32" s="7"/>
      <c r="C32" s="7"/>
    </row>
    <row r="38" spans="2:2">
      <c r="B38" s="78"/>
    </row>
  </sheetData>
  <mergeCells count="2">
    <mergeCell ref="B3:C3"/>
    <mergeCell ref="E3:F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3"/>
  <sheetViews>
    <sheetView zoomScale="80" zoomScaleNormal="80" workbookViewId="0">
      <selection activeCell="P26" sqref="P26"/>
    </sheetView>
  </sheetViews>
  <sheetFormatPr defaultColWidth="9" defaultRowHeight="12.95"/>
  <cols>
    <col min="1" max="1" width="24.28515625" style="3" customWidth="1"/>
    <col min="2" max="2" width="12.85546875" style="3" customWidth="1"/>
    <col min="3" max="3" width="14" style="3" customWidth="1"/>
    <col min="4" max="4" width="2.140625" style="3" customWidth="1"/>
    <col min="5" max="5" width="10.7109375" style="3" customWidth="1"/>
    <col min="6" max="6" width="18" style="3" bestFit="1" customWidth="1"/>
    <col min="7" max="16384" width="9" style="3"/>
  </cols>
  <sheetData>
    <row r="1" spans="1:7">
      <c r="A1" s="72" t="s">
        <v>141</v>
      </c>
      <c r="B1" s="73"/>
      <c r="C1" s="73"/>
      <c r="D1" s="73"/>
      <c r="E1" s="73"/>
      <c r="F1" s="7"/>
      <c r="G1" s="74"/>
    </row>
    <row r="2" spans="1:7">
      <c r="A2" s="7"/>
      <c r="B2" s="75"/>
      <c r="C2" s="75"/>
      <c r="D2" s="75"/>
      <c r="E2" s="75"/>
      <c r="F2" s="67"/>
      <c r="G2" s="74"/>
    </row>
    <row r="3" spans="1:7" ht="26.1">
      <c r="A3" s="76"/>
      <c r="B3" s="253" t="s">
        <v>142</v>
      </c>
      <c r="C3" s="254"/>
      <c r="D3" s="121"/>
      <c r="E3" s="233" t="s">
        <v>143</v>
      </c>
      <c r="F3" s="233" t="s">
        <v>144</v>
      </c>
      <c r="G3" s="74"/>
    </row>
    <row r="4" spans="1:7">
      <c r="A4" s="77"/>
      <c r="B4" s="56" t="s">
        <v>145</v>
      </c>
      <c r="C4" s="56" t="s">
        <v>146</v>
      </c>
      <c r="D4" s="56"/>
      <c r="E4" s="255" t="s">
        <v>146</v>
      </c>
      <c r="F4" s="255"/>
      <c r="G4" s="74"/>
    </row>
    <row r="5" spans="1:7">
      <c r="A5" s="150"/>
      <c r="B5" s="151"/>
      <c r="C5" s="151"/>
      <c r="D5" s="151"/>
      <c r="E5" s="151"/>
      <c r="F5" s="151"/>
      <c r="G5" s="74"/>
    </row>
    <row r="6" spans="1:7">
      <c r="A6" s="47" t="s">
        <v>147</v>
      </c>
      <c r="B6" s="78">
        <v>10473</v>
      </c>
      <c r="C6" s="79">
        <v>46.215965756144918</v>
      </c>
      <c r="E6" s="79">
        <v>0.25847214244687677</v>
      </c>
      <c r="F6" s="79">
        <v>2.923238813510594</v>
      </c>
      <c r="G6" s="74"/>
    </row>
    <row r="7" spans="1:7">
      <c r="A7" s="47" t="s">
        <v>148</v>
      </c>
      <c r="B7" s="78">
        <v>7777</v>
      </c>
      <c r="C7" s="79">
        <v>34.318873836106086</v>
      </c>
      <c r="E7" s="79">
        <v>1.7665532583093437</v>
      </c>
      <c r="F7" s="79">
        <v>3.4643122825617287</v>
      </c>
      <c r="G7" s="74"/>
    </row>
    <row r="8" spans="1:7">
      <c r="A8" s="47" t="s">
        <v>64</v>
      </c>
      <c r="B8" s="78">
        <v>4411</v>
      </c>
      <c r="C8" s="79">
        <v>19.465160407748996</v>
      </c>
      <c r="E8" s="79">
        <v>6.2891566265060135</v>
      </c>
      <c r="F8" s="79">
        <v>0.49649325608854256</v>
      </c>
      <c r="G8" s="74"/>
    </row>
    <row r="9" spans="1:7">
      <c r="A9" s="80" t="s">
        <v>49</v>
      </c>
      <c r="B9" s="81">
        <v>22661</v>
      </c>
      <c r="C9" s="82">
        <v>100</v>
      </c>
      <c r="E9" s="83">
        <v>1.9021494738735498</v>
      </c>
      <c r="F9" s="84">
        <v>1.5403208429655781</v>
      </c>
      <c r="G9" s="74"/>
    </row>
    <row r="10" spans="1:7">
      <c r="A10" s="85" t="s">
        <v>149</v>
      </c>
      <c r="B10" s="78"/>
      <c r="C10" s="79"/>
      <c r="E10" s="79"/>
      <c r="F10" s="79"/>
      <c r="G10" s="74"/>
    </row>
    <row r="11" spans="1:7">
      <c r="A11" s="86" t="s">
        <v>150</v>
      </c>
      <c r="B11" s="78">
        <v>11329</v>
      </c>
      <c r="C11" s="79">
        <v>49.993380698115708</v>
      </c>
      <c r="E11" s="79">
        <v>1.0886053359507457</v>
      </c>
      <c r="F11" s="149" t="s">
        <v>16</v>
      </c>
      <c r="G11" s="74"/>
    </row>
    <row r="12" spans="1:7">
      <c r="A12" s="86" t="s">
        <v>151</v>
      </c>
      <c r="B12" s="78">
        <v>18632</v>
      </c>
      <c r="C12" s="79">
        <v>82.220555138784704</v>
      </c>
      <c r="E12" s="79">
        <v>1.8420333424432869</v>
      </c>
      <c r="F12" s="149" t="s">
        <v>16</v>
      </c>
      <c r="G12" s="74"/>
    </row>
    <row r="13" spans="1:7">
      <c r="A13" s="86" t="s">
        <v>152</v>
      </c>
      <c r="B13" s="78">
        <v>4654</v>
      </c>
      <c r="C13" s="79">
        <v>20.537487313004721</v>
      </c>
      <c r="E13" s="79">
        <v>8.6114352392065285</v>
      </c>
      <c r="F13" s="149" t="s">
        <v>16</v>
      </c>
      <c r="G13" s="74"/>
    </row>
    <row r="14" spans="1:7">
      <c r="A14" s="152" t="s">
        <v>153</v>
      </c>
      <c r="B14" s="153">
        <v>12446</v>
      </c>
      <c r="C14" s="154">
        <v>54.922554167953749</v>
      </c>
      <c r="D14" s="5"/>
      <c r="E14" s="154">
        <v>0.24162371134019622</v>
      </c>
      <c r="F14" s="155" t="s">
        <v>16</v>
      </c>
      <c r="G14" s="74"/>
    </row>
    <row r="15" spans="1:7">
      <c r="A15" s="156"/>
      <c r="B15" s="48"/>
      <c r="C15" s="48"/>
      <c r="D15" s="48"/>
      <c r="E15" s="48"/>
      <c r="F15" s="48"/>
      <c r="G15" s="74"/>
    </row>
    <row r="16" spans="1:7">
      <c r="B16" s="74"/>
      <c r="C16" s="74"/>
      <c r="D16" s="74"/>
      <c r="E16" s="74"/>
      <c r="F16" s="74"/>
      <c r="G16" s="74"/>
    </row>
    <row r="17" spans="1:7">
      <c r="A17" s="47" t="s">
        <v>154</v>
      </c>
      <c r="B17" s="74"/>
      <c r="C17" s="74"/>
      <c r="D17" s="74"/>
      <c r="E17" s="74"/>
      <c r="F17" s="74"/>
      <c r="G17" s="74"/>
    </row>
    <row r="18" spans="1:7">
      <c r="A18" s="74"/>
      <c r="B18" s="74"/>
      <c r="C18" s="74"/>
      <c r="D18" s="74"/>
      <c r="E18" s="74"/>
      <c r="F18" s="74"/>
      <c r="G18" s="74"/>
    </row>
    <row r="19" spans="1:7">
      <c r="A19" s="74"/>
      <c r="B19" s="74"/>
      <c r="C19" s="74"/>
      <c r="D19" s="74"/>
      <c r="E19" s="74"/>
      <c r="F19" s="74"/>
      <c r="G19" s="74"/>
    </row>
    <row r="20" spans="1:7">
      <c r="A20" s="74"/>
      <c r="B20" s="74"/>
      <c r="C20" s="74"/>
      <c r="D20" s="74"/>
      <c r="E20" s="74"/>
      <c r="F20" s="74"/>
      <c r="G20" s="74"/>
    </row>
    <row r="21" spans="1:7">
      <c r="A21" s="74"/>
      <c r="B21" s="74"/>
      <c r="C21" s="74"/>
      <c r="D21" s="74"/>
      <c r="E21" s="74"/>
      <c r="F21" s="74"/>
      <c r="G21" s="74"/>
    </row>
    <row r="22" spans="1:7">
      <c r="A22" s="74"/>
      <c r="B22" s="74"/>
      <c r="C22" s="74"/>
      <c r="D22" s="74"/>
      <c r="E22" s="74"/>
      <c r="F22" s="74"/>
      <c r="G22" s="74"/>
    </row>
    <row r="23" spans="1:7">
      <c r="A23" s="74"/>
      <c r="B23" s="74"/>
      <c r="C23" s="74"/>
      <c r="D23" s="74"/>
      <c r="E23" s="74"/>
      <c r="F23" s="74"/>
      <c r="G23" s="74"/>
    </row>
    <row r="24" spans="1:7">
      <c r="A24" s="74"/>
      <c r="B24" s="74"/>
      <c r="C24" s="74"/>
      <c r="D24" s="74"/>
      <c r="E24" s="74"/>
      <c r="F24" s="74"/>
      <c r="G24" s="74"/>
    </row>
    <row r="25" spans="1:7">
      <c r="A25" s="74"/>
      <c r="B25" s="74"/>
      <c r="C25" s="74"/>
      <c r="D25" s="74"/>
      <c r="E25" s="74"/>
      <c r="F25" s="74"/>
      <c r="G25" s="74"/>
    </row>
    <row r="26" spans="1:7">
      <c r="A26" s="74"/>
      <c r="B26" s="74"/>
      <c r="C26" s="74"/>
      <c r="D26" s="74"/>
      <c r="E26" s="74"/>
      <c r="F26" s="74"/>
      <c r="G26" s="74"/>
    </row>
    <row r="27" spans="1:7">
      <c r="A27" s="74"/>
      <c r="B27" s="74"/>
      <c r="C27" s="74"/>
      <c r="D27" s="74"/>
      <c r="E27" s="74"/>
      <c r="F27" s="74"/>
      <c r="G27" s="74"/>
    </row>
    <row r="28" spans="1:7">
      <c r="A28" s="74"/>
      <c r="B28" s="74"/>
      <c r="C28" s="74"/>
      <c r="D28" s="74"/>
      <c r="E28" s="74"/>
      <c r="F28" s="74"/>
      <c r="G28" s="74"/>
    </row>
    <row r="29" spans="1:7">
      <c r="A29" s="74"/>
      <c r="B29" s="74"/>
      <c r="C29" s="74"/>
      <c r="D29" s="74"/>
      <c r="E29" s="74"/>
      <c r="F29" s="74"/>
      <c r="G29" s="74"/>
    </row>
    <row r="30" spans="1:7">
      <c r="A30" s="74"/>
      <c r="B30" s="74"/>
      <c r="C30" s="74"/>
      <c r="D30" s="74"/>
      <c r="E30" s="74"/>
      <c r="F30" s="74"/>
      <c r="G30" s="74"/>
    </row>
    <row r="31" spans="1:7">
      <c r="A31" s="74"/>
      <c r="B31" s="74"/>
      <c r="C31" s="74"/>
      <c r="D31" s="74"/>
      <c r="E31" s="74"/>
      <c r="F31" s="74"/>
      <c r="G31" s="74"/>
    </row>
    <row r="32" spans="1:7">
      <c r="A32" s="74"/>
      <c r="B32" s="74"/>
      <c r="C32" s="74"/>
      <c r="D32" s="74"/>
      <c r="E32" s="74"/>
      <c r="F32" s="74"/>
      <c r="G32" s="74"/>
    </row>
    <row r="33" spans="1:7">
      <c r="A33" s="74"/>
      <c r="B33" s="74"/>
      <c r="C33" s="74"/>
      <c r="D33" s="74"/>
      <c r="E33" s="74"/>
      <c r="F33" s="74"/>
      <c r="G33" s="74"/>
    </row>
  </sheetData>
  <mergeCells count="2">
    <mergeCell ref="B3:C3"/>
    <mergeCell ref="E4:F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23"/>
  <sheetViews>
    <sheetView zoomScale="80" zoomScaleNormal="80" workbookViewId="0">
      <selection activeCell="O40" sqref="O40"/>
    </sheetView>
  </sheetViews>
  <sheetFormatPr defaultColWidth="8" defaultRowHeight="12.95"/>
  <cols>
    <col min="1" max="1" width="14.5703125" style="47" customWidth="1"/>
    <col min="2" max="4" width="9.42578125" style="47" customWidth="1"/>
    <col min="5" max="5" width="2.28515625" style="47" customWidth="1"/>
    <col min="6" max="8" width="9.7109375" style="47" customWidth="1"/>
    <col min="9" max="9" width="2.140625" style="47" customWidth="1"/>
    <col min="10" max="12" width="9.7109375" style="47" customWidth="1"/>
    <col min="13" max="15" width="8" style="47"/>
    <col min="16" max="18" width="8" style="7"/>
    <col min="19" max="16384" width="8" style="47"/>
  </cols>
  <sheetData>
    <row r="1" spans="1:18">
      <c r="A1" s="47" t="s">
        <v>155</v>
      </c>
      <c r="P1" s="47"/>
      <c r="Q1" s="47"/>
      <c r="R1" s="47"/>
    </row>
    <row r="2" spans="1:18">
      <c r="B2" s="48"/>
      <c r="C2" s="48"/>
      <c r="D2" s="48"/>
      <c r="E2" s="48"/>
      <c r="F2" s="48"/>
      <c r="G2" s="48"/>
      <c r="J2" s="48"/>
      <c r="K2" s="48"/>
      <c r="L2" s="48"/>
      <c r="P2" s="47"/>
      <c r="Q2" s="47"/>
      <c r="R2" s="47"/>
    </row>
    <row r="3" spans="1:18">
      <c r="A3" s="49"/>
      <c r="B3" s="252" t="s">
        <v>156</v>
      </c>
      <c r="C3" s="256"/>
      <c r="D3" s="256"/>
      <c r="E3" s="120"/>
      <c r="F3" s="252" t="s">
        <v>157</v>
      </c>
      <c r="G3" s="257"/>
      <c r="H3" s="257"/>
      <c r="I3" s="257"/>
      <c r="J3" s="257"/>
      <c r="K3" s="257"/>
      <c r="L3" s="257"/>
      <c r="P3" s="47"/>
      <c r="Q3" s="47"/>
      <c r="R3" s="47"/>
    </row>
    <row r="4" spans="1:18">
      <c r="A4" s="50"/>
      <c r="B4" s="51"/>
      <c r="C4" s="120"/>
      <c r="D4" s="120"/>
      <c r="E4" s="120"/>
      <c r="F4" s="258" t="s">
        <v>158</v>
      </c>
      <c r="G4" s="259"/>
      <c r="H4" s="259"/>
      <c r="I4" s="52"/>
      <c r="J4" s="260" t="s">
        <v>159</v>
      </c>
      <c r="K4" s="261"/>
      <c r="L4" s="261"/>
      <c r="P4" s="47"/>
      <c r="Q4" s="47"/>
      <c r="R4" s="47"/>
    </row>
    <row r="5" spans="1:18" ht="39">
      <c r="A5" s="48"/>
      <c r="B5" s="53" t="s">
        <v>160</v>
      </c>
      <c r="C5" s="53" t="s">
        <v>161</v>
      </c>
      <c r="D5" s="54" t="s">
        <v>162</v>
      </c>
      <c r="E5" s="54"/>
      <c r="F5" s="53" t="s">
        <v>163</v>
      </c>
      <c r="G5" s="53" t="s">
        <v>164</v>
      </c>
      <c r="H5" s="54" t="s">
        <v>165</v>
      </c>
      <c r="I5" s="54"/>
      <c r="J5" s="55" t="s">
        <v>163</v>
      </c>
      <c r="K5" s="55" t="s">
        <v>164</v>
      </c>
      <c r="L5" s="56" t="s">
        <v>165</v>
      </c>
      <c r="P5" s="47"/>
      <c r="Q5" s="47"/>
      <c r="R5" s="47"/>
    </row>
    <row r="6" spans="1:18">
      <c r="J6" s="7"/>
      <c r="K6" s="7"/>
      <c r="L6" s="7"/>
      <c r="P6" s="47"/>
      <c r="Q6" s="47"/>
      <c r="R6" s="47"/>
    </row>
    <row r="7" spans="1:18">
      <c r="A7" s="57" t="s">
        <v>166</v>
      </c>
      <c r="B7" s="58">
        <v>7419</v>
      </c>
      <c r="C7" s="58">
        <v>85125</v>
      </c>
      <c r="D7" s="59">
        <v>11.473918317832592</v>
      </c>
      <c r="F7" s="58">
        <v>1434027</v>
      </c>
      <c r="G7" s="58">
        <v>5581235</v>
      </c>
      <c r="H7" s="59">
        <v>3.8920013360975769</v>
      </c>
      <c r="J7" s="59">
        <v>692605</v>
      </c>
      <c r="K7" s="58">
        <v>3295239</v>
      </c>
      <c r="L7" s="59">
        <v>4.7577464788732398</v>
      </c>
      <c r="P7" s="47"/>
      <c r="Q7" s="47"/>
      <c r="R7" s="47"/>
    </row>
    <row r="8" spans="1:18">
      <c r="A8" s="57" t="s">
        <v>148</v>
      </c>
      <c r="B8" s="58">
        <v>8069</v>
      </c>
      <c r="C8" s="58">
        <v>123337</v>
      </c>
      <c r="D8" s="59">
        <v>15.285289379105217</v>
      </c>
      <c r="F8" s="58">
        <v>1235261</v>
      </c>
      <c r="G8" s="58">
        <v>5269731</v>
      </c>
      <c r="H8" s="59">
        <v>4.266087086049021</v>
      </c>
      <c r="J8" s="59">
        <v>546109</v>
      </c>
      <c r="K8" s="58">
        <v>3125587</v>
      </c>
      <c r="L8" s="59">
        <v>5.723375736345675</v>
      </c>
      <c r="P8" s="47"/>
      <c r="Q8" s="47"/>
      <c r="R8" s="47"/>
    </row>
    <row r="9" spans="1:18">
      <c r="A9" s="57" t="s">
        <v>64</v>
      </c>
      <c r="B9" s="58">
        <v>3198</v>
      </c>
      <c r="C9" s="58">
        <v>46497</v>
      </c>
      <c r="D9" s="59">
        <v>14.539399624765478</v>
      </c>
      <c r="F9" s="58">
        <v>369109</v>
      </c>
      <c r="G9" s="58">
        <v>1216728</v>
      </c>
      <c r="H9" s="59">
        <v>3.2963921226521165</v>
      </c>
      <c r="J9" s="59">
        <v>141348</v>
      </c>
      <c r="K9" s="58">
        <v>487736</v>
      </c>
      <c r="L9" s="59">
        <v>3.4506041825848262</v>
      </c>
      <c r="P9" s="47"/>
      <c r="Q9" s="47"/>
      <c r="R9" s="47"/>
    </row>
    <row r="10" spans="1:18">
      <c r="A10" s="227" t="s">
        <v>49</v>
      </c>
      <c r="B10" s="228">
        <v>18686</v>
      </c>
      <c r="C10" s="228">
        <v>254959</v>
      </c>
      <c r="D10" s="229">
        <v>13.644386171465268</v>
      </c>
      <c r="E10" s="80"/>
      <c r="F10" s="228">
        <v>3038397</v>
      </c>
      <c r="G10" s="228">
        <v>12067694</v>
      </c>
      <c r="H10" s="229">
        <v>3.9717304881488493</v>
      </c>
      <c r="I10" s="80"/>
      <c r="J10" s="229">
        <v>1380062</v>
      </c>
      <c r="K10" s="228">
        <v>6908562</v>
      </c>
      <c r="L10" s="229">
        <v>5.0059794415033529</v>
      </c>
      <c r="P10" s="47"/>
      <c r="Q10" s="47"/>
      <c r="R10" s="47"/>
    </row>
    <row r="11" spans="1:18">
      <c r="A11" s="57"/>
      <c r="B11" s="60"/>
      <c r="C11" s="60"/>
      <c r="D11" s="61"/>
      <c r="F11" s="60"/>
      <c r="G11" s="62"/>
      <c r="H11" s="62"/>
      <c r="J11" s="61"/>
      <c r="K11" s="63"/>
      <c r="L11" s="7"/>
      <c r="P11" s="47"/>
      <c r="Q11" s="47"/>
      <c r="R11" s="47"/>
    </row>
    <row r="12" spans="1:18">
      <c r="A12" s="57" t="s">
        <v>167</v>
      </c>
      <c r="B12" s="64">
        <v>0.86909581646423817</v>
      </c>
      <c r="C12" s="64">
        <v>1.5049028780272238</v>
      </c>
      <c r="D12" s="64">
        <v>0.63032889946774162</v>
      </c>
      <c r="F12" s="64">
        <v>9.202897847531986</v>
      </c>
      <c r="G12" s="64">
        <v>6.5910029188727179</v>
      </c>
      <c r="H12" s="64">
        <v>-2.3917817018976706</v>
      </c>
      <c r="J12" s="64">
        <v>11.639062856440233</v>
      </c>
      <c r="K12" s="64">
        <v>6.8162983339992138</v>
      </c>
      <c r="L12" s="64">
        <v>-4.3199614893245268</v>
      </c>
      <c r="P12" s="47"/>
      <c r="Q12" s="47"/>
      <c r="R12" s="47"/>
    </row>
    <row r="13" spans="1:18">
      <c r="A13" s="57" t="s">
        <v>168</v>
      </c>
      <c r="B13" s="64">
        <v>45.1452540003107</v>
      </c>
      <c r="C13" s="64">
        <v>64.376204813451352</v>
      </c>
      <c r="D13" s="64">
        <v>13.249452037267091</v>
      </c>
      <c r="F13" s="64">
        <v>101.54415183750686</v>
      </c>
      <c r="G13" s="64">
        <v>67.280315994263987</v>
      </c>
      <c r="H13" s="64">
        <v>-17.000659920347275</v>
      </c>
      <c r="J13" s="64" t="s">
        <v>16</v>
      </c>
      <c r="K13" s="64" t="s">
        <v>16</v>
      </c>
      <c r="L13" s="64" t="s">
        <v>16</v>
      </c>
      <c r="P13" s="47"/>
      <c r="Q13" s="47"/>
      <c r="R13" s="47"/>
    </row>
    <row r="14" spans="1:18">
      <c r="A14" s="48"/>
      <c r="B14" s="48"/>
      <c r="C14" s="65"/>
      <c r="D14" s="48"/>
      <c r="E14" s="48"/>
      <c r="F14" s="66"/>
      <c r="G14" s="48"/>
      <c r="H14" s="48"/>
      <c r="I14" s="48"/>
      <c r="J14" s="67"/>
      <c r="K14" s="67"/>
      <c r="L14" s="67"/>
      <c r="P14" s="47"/>
      <c r="Q14" s="47"/>
      <c r="R14" s="47"/>
    </row>
    <row r="16" spans="1:18">
      <c r="A16" s="47" t="s">
        <v>169</v>
      </c>
      <c r="B16" s="68"/>
      <c r="C16" s="68"/>
      <c r="D16" s="68"/>
      <c r="E16" s="68"/>
      <c r="F16" s="68"/>
      <c r="G16" s="68"/>
      <c r="H16" s="68"/>
      <c r="I16" s="68"/>
      <c r="J16" s="69"/>
      <c r="K16" s="69"/>
      <c r="L16" s="69"/>
      <c r="P16" s="47"/>
      <c r="Q16" s="47"/>
      <c r="R16" s="47"/>
    </row>
    <row r="17" spans="1:18">
      <c r="A17" s="262" t="s">
        <v>170</v>
      </c>
      <c r="B17" s="262"/>
      <c r="C17" s="262"/>
      <c r="D17" s="262"/>
      <c r="E17" s="262"/>
      <c r="F17" s="262"/>
      <c r="G17" s="262"/>
      <c r="H17" s="262"/>
      <c r="I17" s="262"/>
      <c r="J17" s="262"/>
      <c r="K17" s="262"/>
      <c r="L17" s="262"/>
      <c r="P17" s="47"/>
      <c r="Q17" s="47"/>
      <c r="R17" s="47"/>
    </row>
    <row r="19" spans="1:18">
      <c r="A19" s="47" t="s">
        <v>171</v>
      </c>
      <c r="P19" s="47"/>
      <c r="Q19" s="47"/>
      <c r="R19" s="47"/>
    </row>
    <row r="21" spans="1:18">
      <c r="F21" s="70"/>
      <c r="G21" s="70"/>
      <c r="H21" s="71"/>
      <c r="I21" s="71"/>
      <c r="J21" s="70"/>
      <c r="K21" s="70"/>
      <c r="L21" s="71"/>
      <c r="P21" s="47"/>
      <c r="Q21" s="47"/>
      <c r="R21" s="47"/>
    </row>
    <row r="22" spans="1:18">
      <c r="F22" s="70"/>
      <c r="G22" s="70"/>
      <c r="H22" s="71"/>
      <c r="I22" s="71"/>
      <c r="J22" s="70"/>
      <c r="K22" s="70"/>
      <c r="L22" s="71"/>
      <c r="P22" s="47"/>
      <c r="Q22" s="47"/>
      <c r="R22" s="47"/>
    </row>
    <row r="23" spans="1:18">
      <c r="F23" s="70"/>
      <c r="G23" s="70"/>
      <c r="H23" s="71"/>
      <c r="I23" s="71"/>
      <c r="J23" s="70"/>
      <c r="K23" s="70"/>
      <c r="L23" s="71"/>
      <c r="P23" s="47"/>
      <c r="Q23" s="47"/>
      <c r="R23" s="47"/>
    </row>
  </sheetData>
  <mergeCells count="5">
    <mergeCell ref="B3:D3"/>
    <mergeCell ref="F3:L3"/>
    <mergeCell ref="F4:H4"/>
    <mergeCell ref="J4:L4"/>
    <mergeCell ref="A17:L1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27"/>
  <sheetViews>
    <sheetView zoomScale="80" zoomScaleNormal="80" workbookViewId="0">
      <selection activeCell="A2" sqref="A2"/>
    </sheetView>
  </sheetViews>
  <sheetFormatPr defaultColWidth="8.7109375" defaultRowHeight="12.95"/>
  <cols>
    <col min="1" max="1" width="12.85546875" style="95" customWidth="1"/>
    <col min="2" max="2" width="58.140625" style="95" customWidth="1"/>
    <col min="3" max="16384" width="8.7109375" style="95"/>
  </cols>
  <sheetData>
    <row r="1" spans="1:2">
      <c r="A1" s="175" t="s">
        <v>172</v>
      </c>
      <c r="B1" s="175"/>
    </row>
    <row r="2" spans="1:2">
      <c r="A2" s="175"/>
      <c r="B2" s="175"/>
    </row>
    <row r="3" spans="1:2">
      <c r="A3" s="176"/>
      <c r="B3" s="176" t="s">
        <v>173</v>
      </c>
    </row>
    <row r="4" spans="1:2" ht="26.1">
      <c r="A4" s="177" t="s">
        <v>44</v>
      </c>
      <c r="B4" s="218" t="s">
        <v>174</v>
      </c>
    </row>
    <row r="5" spans="1:2" ht="26.1">
      <c r="A5" s="177" t="s">
        <v>175</v>
      </c>
      <c r="B5" s="218" t="s">
        <v>176</v>
      </c>
    </row>
    <row r="6" spans="1:2" ht="30.75" customHeight="1">
      <c r="A6" s="177" t="s">
        <v>40</v>
      </c>
      <c r="B6" s="218" t="s">
        <v>177</v>
      </c>
    </row>
    <row r="7" spans="1:2" ht="36.75" customHeight="1">
      <c r="A7" s="177" t="s">
        <v>40</v>
      </c>
      <c r="B7" s="218" t="s">
        <v>178</v>
      </c>
    </row>
    <row r="8" spans="1:2" ht="39" customHeight="1">
      <c r="A8" s="177" t="s">
        <v>41</v>
      </c>
      <c r="B8" s="218" t="s">
        <v>179</v>
      </c>
    </row>
    <row r="9" spans="1:2" ht="43.5" customHeight="1">
      <c r="A9" s="177" t="s">
        <v>180</v>
      </c>
      <c r="B9" s="218" t="s">
        <v>181</v>
      </c>
    </row>
    <row r="10" spans="1:2" ht="35.25" customHeight="1">
      <c r="A10" s="177" t="s">
        <v>182</v>
      </c>
      <c r="B10" s="218" t="s">
        <v>183</v>
      </c>
    </row>
    <row r="11" spans="1:2" ht="37.5" customHeight="1">
      <c r="A11" s="177" t="s">
        <v>42</v>
      </c>
      <c r="B11" s="218" t="s">
        <v>184</v>
      </c>
    </row>
    <row r="12" spans="1:2" ht="37.5" customHeight="1">
      <c r="A12" s="177" t="s">
        <v>185</v>
      </c>
      <c r="B12" s="218" t="s">
        <v>186</v>
      </c>
    </row>
    <row r="13" spans="1:2" ht="49.5" customHeight="1">
      <c r="A13" s="177" t="s">
        <v>187</v>
      </c>
      <c r="B13" s="218" t="s">
        <v>188</v>
      </c>
    </row>
    <row r="14" spans="1:2" ht="34.5" customHeight="1">
      <c r="A14" s="177" t="s">
        <v>189</v>
      </c>
      <c r="B14" s="218" t="s">
        <v>190</v>
      </c>
    </row>
    <row r="15" spans="1:2" ht="51" customHeight="1">
      <c r="A15" s="177" t="s">
        <v>191</v>
      </c>
      <c r="B15" s="218" t="s">
        <v>192</v>
      </c>
    </row>
    <row r="16" spans="1:2" ht="47.25" customHeight="1">
      <c r="A16" s="177" t="s">
        <v>57</v>
      </c>
      <c r="B16" s="218" t="s">
        <v>193</v>
      </c>
    </row>
    <row r="17" spans="1:2" ht="45.75" customHeight="1">
      <c r="A17" s="177" t="s">
        <v>46</v>
      </c>
      <c r="B17" s="218" t="s">
        <v>194</v>
      </c>
    </row>
    <row r="18" spans="1:2" ht="43.5" customHeight="1">
      <c r="A18" s="177" t="s">
        <v>47</v>
      </c>
      <c r="B18" s="218" t="s">
        <v>195</v>
      </c>
    </row>
    <row r="19" spans="1:2" ht="26.1">
      <c r="A19" s="177" t="s">
        <v>56</v>
      </c>
      <c r="B19" s="218" t="s">
        <v>196</v>
      </c>
    </row>
    <row r="20" spans="1:2" ht="44.25" customHeight="1">
      <c r="A20" s="177" t="s">
        <v>197</v>
      </c>
      <c r="B20" s="218" t="s">
        <v>198</v>
      </c>
    </row>
    <row r="21" spans="1:2" ht="39.75" customHeight="1">
      <c r="A21" s="177" t="s">
        <v>48</v>
      </c>
      <c r="B21" s="218" t="s">
        <v>199</v>
      </c>
    </row>
    <row r="22" spans="1:2" ht="26.1">
      <c r="A22" s="177" t="s">
        <v>58</v>
      </c>
      <c r="B22" s="218" t="s">
        <v>200</v>
      </c>
    </row>
    <row r="23" spans="1:2" ht="26.1">
      <c r="A23" s="177" t="s">
        <v>201</v>
      </c>
      <c r="B23" s="218" t="s">
        <v>202</v>
      </c>
    </row>
    <row r="24" spans="1:2">
      <c r="A24" s="177" t="s">
        <v>50</v>
      </c>
      <c r="B24" s="218" t="s">
        <v>203</v>
      </c>
    </row>
    <row r="25" spans="1:2" ht="39">
      <c r="A25" s="177" t="s">
        <v>204</v>
      </c>
      <c r="B25" s="218" t="s">
        <v>205</v>
      </c>
    </row>
    <row r="27" spans="1:2">
      <c r="A27" s="263" t="s">
        <v>206</v>
      </c>
      <c r="B27" s="263"/>
    </row>
  </sheetData>
  <mergeCells count="1">
    <mergeCell ref="A27:B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INEA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AMATO</dc:creator>
  <cp:keywords/>
  <dc:description/>
  <cp:lastModifiedBy>fabio iacobini</cp:lastModifiedBy>
  <cp:revision/>
  <dcterms:created xsi:type="dcterms:W3CDTF">2013-09-06T09:06:58Z</dcterms:created>
  <dcterms:modified xsi:type="dcterms:W3CDTF">2021-04-28T08:39:31Z</dcterms:modified>
  <cp:category/>
  <cp:contentStatus/>
</cp:coreProperties>
</file>